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投资计划执行情况 " sheetId="55" r:id="rId1"/>
    <sheet name="海塘安澜等重大水利项目投资 (总表)" sheetId="74" r:id="rId2"/>
    <sheet name="海塘安澜等重大水利项目前期（总表）" sheetId="75" r:id="rId3"/>
    <sheet name="Sheet1" sheetId="46" state="hidden" r:id="rId4"/>
    <sheet name="Sheet2" sheetId="47" state="hidden" r:id="rId5"/>
  </sheets>
  <externalReferences>
    <externalReference r:id="rId6"/>
  </externalReferences>
  <definedNames>
    <definedName name="_xlnm._FilterDatabase" localSheetId="0" hidden="1">'投资计划执行情况 '!$A$5:$M$114</definedName>
    <definedName name="_1_防洪减灾工程" localSheetId="0">#REF!</definedName>
    <definedName name="_1_防洪减灾工程">#REF!</definedName>
    <definedName name="_2_水资源保障工程" localSheetId="0">#REF!</definedName>
    <definedName name="_2_水资源保障工程">#REF!</definedName>
    <definedName name="_3_农田水利工程" localSheetId="0">#REF!</definedName>
    <definedName name="_3_农田水利工程">#REF!</definedName>
    <definedName name="_4_水生态保护与修复" localSheetId="0">#REF!</definedName>
    <definedName name="_4_水生态保护与修复">#REF!</definedName>
    <definedName name="_5_滩涂围垦工程" localSheetId="0">#REF!</definedName>
    <definedName name="_5_滩涂围垦工程">#REF!</definedName>
    <definedName name="_6_行业能力建设" localSheetId="0">#REF!</definedName>
    <definedName name="_6_行业能力建设">#REF!</definedName>
    <definedName name="_xlnm.Print_Area" localSheetId="0">'投资计划执行情况 '!$A$1:$K$114</definedName>
    <definedName name="_xlnm.Print_Titles" localSheetId="0">'投资计划执行情况 '!$3:$5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0">#REF!</definedName>
    <definedName name="成果3">#REF!</definedName>
    <definedName name="额" localSheetId="0">#REF!</definedName>
    <definedName name="额">#REF!</definedName>
    <definedName name="二级" localSheetId="0">#REF!</definedName>
    <definedName name="二级">#REF!</definedName>
    <definedName name="发" localSheetId="0">#REF!</definedName>
    <definedName name="发">#REF!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0">#REF!</definedName>
    <definedName name="项目类型">#REF!</definedName>
    <definedName name="_xlnm._FilterDatabase" localSheetId="1" hidden="1">'海塘安澜等重大水利项目投资 (总表)'!$A$4:$XEE$149</definedName>
    <definedName name="_xlnm.Print_Area" localSheetId="1">'海塘安澜等重大水利项目投资 (总表)'!$A$1:$J$148</definedName>
    <definedName name="_xlnm.Print_Titles" localSheetId="1">'海塘安澜等重大水利项目投资 (总表)'!$4:$5</definedName>
    <definedName name="额" localSheetId="1">#REF!</definedName>
    <definedName name="发" localSheetId="1">#REF!</definedName>
    <definedName name="_1_防洪减灾工程" localSheetId="2">#REF!</definedName>
    <definedName name="_2_水资源保障工程" localSheetId="2">#REF!</definedName>
    <definedName name="_3_农田水利工程" localSheetId="2">#REF!</definedName>
    <definedName name="_4_水生态保护与修复" localSheetId="2">#REF!</definedName>
    <definedName name="_5_滩涂围垦工程" localSheetId="2">#REF!</definedName>
    <definedName name="_6_行业能力建设" localSheetId="2">#REF!</definedName>
    <definedName name="_xlnm._FilterDatabase" localSheetId="2" hidden="1">'海塘安澜等重大水利项目前期（总表）'!$A$3:$H$125</definedName>
    <definedName name="_xlnm.Print_Area" localSheetId="2">'海塘安澜等重大水利项目前期（总表）'!$A$1:$H$125</definedName>
    <definedName name="_xlnm.Print_Titles" localSheetId="2">'海塘安澜等重大水利项目前期（总表）'!$3:$3</definedName>
    <definedName name="百强" localSheetId="2">OFFSET(#REF!,MATCH(#REF!,#REF!,0)-1,,COUNTIF(#REF!,#REF!))</definedName>
    <definedName name="成果3" localSheetId="2">#REF!</definedName>
    <definedName name="额" localSheetId="2">#REF!</definedName>
    <definedName name="二级" localSheetId="2">#REF!</definedName>
    <definedName name="发" localSheetId="2">#REF!</definedName>
    <definedName name="分项目类型" localSheetId="2">OFFSET(#REF!,MATCH(#REF!,#REF!,0)-1,,COUNTIF(#REF!,#REF!))</definedName>
    <definedName name="项目类型" localSheetId="2">#REF!</definedName>
  </definedNames>
  <calcPr calcId="144525"/>
</workbook>
</file>

<file path=xl/sharedStrings.xml><?xml version="1.0" encoding="utf-8"?>
<sst xmlns="http://schemas.openxmlformats.org/spreadsheetml/2006/main" count="1872" uniqueCount="520">
  <si>
    <t>附件1</t>
  </si>
  <si>
    <r>
      <rPr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年市县（市、区）年度投资计划完成情况</t>
    </r>
  </si>
  <si>
    <t>序号</t>
  </si>
  <si>
    <t>市、县（市、区）</t>
  </si>
  <si>
    <t>年度投资计划及完成情况</t>
  </si>
  <si>
    <r>
      <rPr>
        <sz val="11"/>
        <rFont val="Times New Roman"/>
        <charset val="134"/>
      </rPr>
      <t>2021</t>
    </r>
    <r>
      <rPr>
        <sz val="11"/>
        <rFont val="方正小标宋简体"/>
        <charset val="134"/>
      </rPr>
      <t>年中央投资计划及完成情况</t>
    </r>
  </si>
  <si>
    <r>
      <rPr>
        <sz val="11"/>
        <rFont val="方正小标宋简体"/>
        <charset val="134"/>
      </rPr>
      <t>年度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目标</t>
    </r>
  </si>
  <si>
    <r>
      <rPr>
        <sz val="11"/>
        <rFont val="Times New Roman"/>
        <charset val="134"/>
      </rPr>
      <t>1~11</t>
    </r>
    <r>
      <rPr>
        <sz val="11"/>
        <rFont val="方正小标宋简体"/>
        <charset val="134"/>
      </rPr>
      <t>月完成投资</t>
    </r>
  </si>
  <si>
    <r>
      <rPr>
        <sz val="11"/>
        <rFont val="Times New Roman"/>
        <charset val="134"/>
      </rPr>
      <t>1~11</t>
    </r>
    <r>
      <rPr>
        <sz val="11"/>
        <rFont val="方正小标宋简体"/>
        <charset val="134"/>
      </rPr>
      <t>月完成投资率</t>
    </r>
  </si>
  <si>
    <r>
      <rPr>
        <sz val="11"/>
        <rFont val="方正小标宋简体"/>
        <charset val="134"/>
      </rPr>
      <t>投资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计划</t>
    </r>
  </si>
  <si>
    <r>
      <rPr>
        <sz val="11"/>
        <rFont val="方正小标宋简体"/>
        <charset val="134"/>
      </rPr>
      <t>中央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资金</t>
    </r>
  </si>
  <si>
    <t>完成投资计划</t>
  </si>
  <si>
    <t>完成中央资金</t>
  </si>
  <si>
    <t>投资
计划
完成率</t>
  </si>
  <si>
    <t>中央
资金
完成率</t>
  </si>
  <si>
    <t>亿元</t>
  </si>
  <si>
    <t>万元</t>
  </si>
  <si>
    <t>总计</t>
  </si>
  <si>
    <t>省本级</t>
  </si>
  <si>
    <t>/</t>
  </si>
  <si>
    <t>一</t>
  </si>
  <si>
    <t>杭州市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</si>
  <si>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</si>
  <si>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</si>
  <si>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</si>
  <si>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</si>
  <si>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</si>
  <si>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</si>
  <si>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</si>
  <si>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</si>
  <si>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t>二</t>
  </si>
  <si>
    <t>宁波市</t>
  </si>
  <si>
    <t>宁波市本级</t>
  </si>
  <si>
    <t>海曙区</t>
  </si>
  <si>
    <t>江北区</t>
  </si>
  <si>
    <t>镇海区</t>
  </si>
  <si>
    <t>北仑区</t>
  </si>
  <si>
    <t>鄞州区</t>
  </si>
  <si>
    <t>奉化区</t>
  </si>
  <si>
    <t>余姚市</t>
  </si>
  <si>
    <t>慈溪市</t>
  </si>
  <si>
    <t>宁海县</t>
  </si>
  <si>
    <t>象山县</t>
  </si>
  <si>
    <t>三</t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</si>
  <si>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</si>
  <si>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</si>
  <si>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</si>
  <si>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</si>
  <si>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</si>
  <si>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</si>
  <si>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</si>
  <si>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</si>
  <si>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</si>
  <si>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</si>
  <si>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</si>
  <si>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</si>
  <si>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</si>
  <si>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龙港市</t>
  </si>
  <si>
    <t>四</t>
  </si>
  <si>
    <t>嘉兴市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</si>
  <si>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</si>
  <si>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</si>
  <si>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</si>
  <si>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</si>
  <si>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</si>
  <si>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</si>
  <si>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</si>
  <si>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</si>
  <si>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t>五</t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</si>
  <si>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</si>
  <si>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</si>
  <si>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</si>
  <si>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</si>
  <si>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</si>
  <si>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</si>
  <si>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</si>
  <si>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t>六</t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</si>
  <si>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</si>
  <si>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</si>
  <si>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</si>
  <si>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</si>
  <si>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</si>
  <si>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</si>
  <si>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</si>
  <si>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</si>
  <si>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七</t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</si>
  <si>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</si>
  <si>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</si>
  <si>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</si>
  <si>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</si>
  <si>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</si>
  <si>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</si>
  <si>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</si>
  <si>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</si>
  <si>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</si>
  <si>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</si>
  <si>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</si>
  <si>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八</t>
  </si>
  <si>
    <t>衢州市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</si>
  <si>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</si>
  <si>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</si>
  <si>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</si>
  <si>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</si>
  <si>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</si>
  <si>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</si>
  <si>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</si>
  <si>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九</t>
  </si>
  <si>
    <t>舟山市</t>
  </si>
  <si>
    <t>舟山市本级</t>
  </si>
  <si>
    <t>定海区</t>
  </si>
  <si>
    <t>普陀区</t>
  </si>
  <si>
    <t>岱山县</t>
  </si>
  <si>
    <t>嵊泗县</t>
  </si>
  <si>
    <t>十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</si>
  <si>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</si>
  <si>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</si>
  <si>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</si>
  <si>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</si>
  <si>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</si>
  <si>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</si>
  <si>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</si>
  <si>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</si>
  <si>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</si>
  <si>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</si>
  <si>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</si>
  <si>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十一</t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</si>
  <si>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</si>
  <si>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</si>
  <si>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</si>
  <si>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</si>
  <si>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</si>
  <si>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</si>
  <si>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</si>
  <si>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</si>
  <si>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</si>
  <si>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</si>
  <si>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</si>
  <si>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备注：省级资金包括消化调度资金</t>
  </si>
  <si>
    <t>附件2</t>
  </si>
  <si>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年海塘安澜等重大水利项目进展情况表（建设类）</t>
    </r>
  </si>
  <si>
    <t>单位：万元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</si>
  <si>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</si>
  <si>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市</t>
    </r>
  </si>
  <si>
    <t>县（市、区）</t>
  </si>
  <si>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</si>
  <si>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总投资</t>
    </r>
  </si>
  <si>
    <r>
      <rPr>
        <b/>
        <sz val="10"/>
        <rFont val="宋体"/>
        <charset val="134"/>
      </rPr>
      <t>截至</t>
    </r>
    <r>
      <rPr>
        <b/>
        <sz val="10"/>
        <rFont val="Times New Roman"/>
        <charset val="134"/>
      </rPr>
      <t>2020</t>
    </r>
    <r>
      <rPr>
        <b/>
        <sz val="10"/>
        <rFont val="宋体"/>
        <charset val="134"/>
      </rPr>
      <t>年底累计完成投资</t>
    </r>
  </si>
  <si>
    <r>
      <rPr>
        <b/>
        <sz val="10"/>
        <rFont val="Times New Roman"/>
        <charset val="134"/>
      </rPr>
      <t>2021</t>
    </r>
    <r>
      <rPr>
        <b/>
        <sz val="10"/>
        <rFont val="宋体"/>
        <charset val="134"/>
      </rPr>
      <t>年计划</t>
    </r>
  </si>
  <si>
    <r>
      <rPr>
        <b/>
        <sz val="10"/>
        <rFont val="宋体"/>
        <charset val="134"/>
      </rPr>
      <t>年度目标</t>
    </r>
  </si>
  <si>
    <r>
      <rPr>
        <b/>
        <sz val="10"/>
        <rFont val="Times New Roman"/>
        <charset val="134"/>
      </rPr>
      <t>1-11</t>
    </r>
    <r>
      <rPr>
        <b/>
        <sz val="10"/>
        <rFont val="宋体"/>
        <charset val="134"/>
      </rPr>
      <t>月计划目标</t>
    </r>
  </si>
  <si>
    <r>
      <rPr>
        <b/>
        <sz val="10"/>
        <rFont val="Times New Roman"/>
        <charset val="134"/>
      </rPr>
      <t>1-11</t>
    </r>
    <r>
      <rPr>
        <b/>
        <sz val="10"/>
        <rFont val="宋体"/>
        <charset val="134"/>
      </rPr>
      <t>月完成投资</t>
    </r>
  </si>
  <si>
    <r>
      <rPr>
        <b/>
        <sz val="10"/>
        <rFont val="宋体"/>
        <charset val="134"/>
      </rPr>
      <t>进展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情况</t>
    </r>
  </si>
  <si>
    <t>合                   计</t>
  </si>
  <si>
    <t>杭州</t>
  </si>
  <si>
    <t>市本级</t>
  </si>
  <si>
    <t>扩大杭嘉湖南排工程（八堡泵站）</t>
  </si>
  <si>
    <t>正常</t>
  </si>
  <si>
    <t>杭州市大江东片外排工程-东湖防洪调蓄湖</t>
  </si>
  <si>
    <t>西湖区铜鉴湖防洪排涝调蓄工程</t>
  </si>
  <si>
    <t>青山水库防洪能力提升工程</t>
  </si>
  <si>
    <t>萧山区浦阳江治理工程</t>
  </si>
  <si>
    <r>
      <rPr>
        <sz val="10"/>
        <rFont val="宋体"/>
        <charset val="134"/>
      </rPr>
      <t>严重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滞后</t>
    </r>
  </si>
  <si>
    <t>富阳区富春江治理工程</t>
  </si>
  <si>
    <t>富阳区北支江综合整治工程</t>
  </si>
  <si>
    <t>临安区双溪口水库工程</t>
  </si>
  <si>
    <t>临安区青山湖综合治理保护工程-库区整治工程</t>
  </si>
  <si>
    <t>富春江干堤加固二期工程</t>
  </si>
  <si>
    <t>富春江干堤加固三期工程</t>
  </si>
  <si>
    <t>宁波</t>
  </si>
  <si>
    <t>宁波杭州湾新区海塘安澜工程</t>
  </si>
  <si>
    <t>宁波大榭开发区海塘安澜工程</t>
  </si>
  <si>
    <t>宁波市鄞奉平原排涝二期工程</t>
  </si>
  <si>
    <t>宁波至杭州湾新区引水工程</t>
  </si>
  <si>
    <t>宁波市清水环通工程</t>
  </si>
  <si>
    <t>宁波市北仑区海塘安澜工程</t>
  </si>
  <si>
    <t>宁波市鄞州区海塘安澜工程</t>
  </si>
  <si>
    <t>滞后</t>
  </si>
  <si>
    <t>宁波市镇海区海塘安澜工程</t>
  </si>
  <si>
    <t>宁波市奉化区海塘安澜工程</t>
  </si>
  <si>
    <t>宁波市葛岙水库工程</t>
  </si>
  <si>
    <t>余姚市扩大北排工程</t>
  </si>
  <si>
    <t>余姚市姚江上游西分工程</t>
  </si>
  <si>
    <t>慈溪市海塘安澜工程</t>
  </si>
  <si>
    <t>慈溪市北排工程</t>
  </si>
  <si>
    <t>宁海县海塘安澜工程</t>
  </si>
  <si>
    <t>象山县海塘安澜工程</t>
  </si>
  <si>
    <t>温州</t>
  </si>
  <si>
    <t>温州市瓯江引水工程</t>
  </si>
  <si>
    <t>温州市鹿城区七都岛西段标准堤加固工程</t>
  </si>
  <si>
    <t>温州市温瑞平原西片排涝工程</t>
  </si>
  <si>
    <t>温州市温瑞平原西片排涝工程（仙湖调蓄工程）</t>
  </si>
  <si>
    <t>温州市龙湾区瓯江标准海塘提升改造工程（南口大桥至海滨围垦段）</t>
  </si>
  <si>
    <t>温州市温瑞平原东片排涝工程</t>
  </si>
  <si>
    <t>经开区</t>
  </si>
  <si>
    <t>温州市洞头区陆域引调水工程</t>
  </si>
  <si>
    <t>乐清市海塘加固工程（清江、新山川、镇浦段海塘）</t>
  </si>
  <si>
    <t>乐清市乐柳虹平原排涝工程（一期）</t>
  </si>
  <si>
    <t>瑞安市滨江城防东延伸一期A段除险加固及生态修复工程</t>
  </si>
  <si>
    <t>瑞安市温瑞平原南部排涝工程（一期）</t>
  </si>
  <si>
    <t>瑞安市飞云江治理二期工程（桐田段）</t>
  </si>
  <si>
    <t>永嘉县瓯北三江标准堤工程</t>
  </si>
  <si>
    <t>永嘉县瓯北标准堤（新桥段、罗浮段）加固提升工程</t>
  </si>
  <si>
    <t>永嘉县三江标准堤闸泵配套工程</t>
  </si>
  <si>
    <t>乌牛溪（永乐河）治理工程</t>
  </si>
  <si>
    <t>平阳县鳌江标准堤（钱仓、东江段）加固工程</t>
  </si>
  <si>
    <t>平阳县水头南湖分洪工程</t>
  </si>
  <si>
    <t>鳌江干流治理水头段防洪带溪右岸闭合抢先应急工程</t>
  </si>
  <si>
    <t>泰顺县樟嫩梓水库及供水工程</t>
  </si>
  <si>
    <t>苍南县海塘安澜工程（南片海塘）</t>
  </si>
  <si>
    <t>苍南县江南垟平原骨干排涝工程</t>
  </si>
  <si>
    <t>温州市江西垟平原排涝工程（一期）</t>
  </si>
  <si>
    <t>温州市江西垟平原排涝工程（二期）</t>
  </si>
  <si>
    <t>龙港市新美洲垃圾场段海塘生态修复工程</t>
  </si>
  <si>
    <t>湖州</t>
  </si>
  <si>
    <t>苕溪清水入湖河道整治后续工程（开发区段）</t>
  </si>
  <si>
    <t>市本级
德清县
安吉县
长兴县</t>
  </si>
  <si>
    <t>苕溪清水入湖河道整治后续工程（市直管、德清、安吉、长兴段）</t>
  </si>
  <si>
    <t>湖州市太嘉河及杭嘉湖环湖河道整治后续工程</t>
  </si>
  <si>
    <t>市本级
长兴县</t>
  </si>
  <si>
    <t>环湖大堤（浙江段）后续工程</t>
  </si>
  <si>
    <t>安吉两库引水工程</t>
  </si>
  <si>
    <t>杭嘉湖北排通道后续工程（南浔段）</t>
  </si>
  <si>
    <t>德清县东苕溪湘溪片中小流域综合治理工程</t>
  </si>
  <si>
    <t>嘉兴</t>
  </si>
  <si>
    <t>扩大杭嘉湖南排工程（嘉兴段）</t>
  </si>
  <si>
    <t>嘉兴市域外配水工程（杭州方向）</t>
  </si>
  <si>
    <t>嘉兴市北部湖荡整治及河湖连通工程（嘉善县）</t>
  </si>
  <si>
    <t>青嘉蓝色珠链工程嘉善试验段</t>
  </si>
  <si>
    <t>扩大杭嘉湖南排南台头排涝后续工程</t>
  </si>
  <si>
    <t>海盐县东段围涂标准海塘二期工程（海堤部分)</t>
  </si>
  <si>
    <t>海宁市百里钱塘综合整治提升工程一期（盐仓段）</t>
  </si>
  <si>
    <t>绍兴</t>
  </si>
  <si>
    <t>曹娥江大闸维修加固工程</t>
  </si>
  <si>
    <t>绍兴袍江片东入曹娥江排涝工程</t>
  </si>
  <si>
    <t>马山闸强排及配套河道工程</t>
  </si>
  <si>
    <t>绍兴市新三江闸排涝配套河道拓浚工程（越城片）</t>
  </si>
  <si>
    <t>绍兴市曹娥江综合整治工程</t>
  </si>
  <si>
    <t>上虞区虞东河湖综合整治工程</t>
  </si>
  <si>
    <t>上虞区崧北河综合治理工程</t>
  </si>
  <si>
    <t>诸暨市浦阳江排涝站改造工程(二期）</t>
  </si>
  <si>
    <t>诸暨市陈蔡水库加固改造工程</t>
  </si>
  <si>
    <t>嵊州市澄潭江苍岩段防洪能力提升应急工程</t>
  </si>
  <si>
    <t>金华</t>
  </si>
  <si>
    <t>金华市本级金华江治理二期工程</t>
  </si>
  <si>
    <t>金华市金兰水库加固改造工程</t>
  </si>
  <si>
    <t>乌引灌区（金华片）“十四五”续建配套与现代化改造工程</t>
  </si>
  <si>
    <t>兰溪市钱塘江堤防加固工程</t>
  </si>
  <si>
    <t>兰溪市城区防洪标准提升应急工程（西门城楼段）</t>
  </si>
  <si>
    <t>义乌市双江水利枢纽工程</t>
  </si>
  <si>
    <t>磐安县流岸水库工程</t>
  </si>
  <si>
    <t>衢州</t>
  </si>
  <si>
    <t>衢州市本级衢江治理二期工程</t>
  </si>
  <si>
    <t>衢州市西片区水系综合整治工程</t>
  </si>
  <si>
    <t>乌溪江引水工程灌区（衢州片）续建配套与现代化改造项目（2021-2025）</t>
  </si>
  <si>
    <t>衢州市柯城区常山港治理工程</t>
  </si>
  <si>
    <t>衢州市柯城区寺桥水库工程</t>
  </si>
  <si>
    <t>衢州市衢江区芝溪流域综合治理工程（一期）</t>
  </si>
  <si>
    <t>江山市江山港综合治理工程</t>
  </si>
  <si>
    <t>芳村溪流域综合治理工程</t>
  </si>
  <si>
    <t>浙江省开化水库工程</t>
  </si>
  <si>
    <t>舟山</t>
  </si>
  <si>
    <t>舟山市海塘加固工程</t>
  </si>
  <si>
    <t>舟山群岛新区定海强排工程</t>
  </si>
  <si>
    <t>舟山市大陆引水三期工程</t>
  </si>
  <si>
    <t>舟山市定海中心片区排涝提升工程（五山生态旅游带建设项目）</t>
  </si>
  <si>
    <t>舟山市普陀区海塘安澜工程（乡镇海塘）</t>
  </si>
  <si>
    <t>磨心水库及河库联网工程</t>
  </si>
  <si>
    <t>嵊泗县大陆（小洋山）引水工程</t>
  </si>
  <si>
    <t>台州</t>
  </si>
  <si>
    <t>台州市循环经济产业集聚区海塘提升工程</t>
  </si>
  <si>
    <t>台州市朱溪水库工程</t>
  </si>
  <si>
    <t>台州市引水工程</t>
  </si>
  <si>
    <t>台州市永宁江闸强排工程（一期）</t>
  </si>
  <si>
    <t>黄岩区佛岭水库除险加固工程</t>
  </si>
  <si>
    <t>台州市路桥区海塘安澜工程</t>
  </si>
  <si>
    <t>台州市路桥区青龙浦排涝工程</t>
  </si>
  <si>
    <t>临海市大田平原排涝二期工程（外排段）</t>
  </si>
  <si>
    <t>临海市东部平原排涝工程（一期）</t>
  </si>
  <si>
    <t>温岭市南排工程</t>
  </si>
  <si>
    <t>玉环市海塘安澜工程（礁门、长屿、鲜迭海塘）</t>
  </si>
  <si>
    <t>玉环市海堤安全生态建设工程（五门塘、太平塘、鲜迭大坝）</t>
  </si>
  <si>
    <t>开工准备</t>
  </si>
  <si>
    <t>台州市南部湾区引水工程</t>
  </si>
  <si>
    <t>玉环市漩门湾拓浚扩排工程</t>
  </si>
  <si>
    <t>台州市椒江治理工程（天台始丰溪段）</t>
  </si>
  <si>
    <t>仙居县永安溪综合治理与生态修复二期工程</t>
  </si>
  <si>
    <t>三门县海塘加固工程</t>
  </si>
  <si>
    <t>三门县东屏水库工程</t>
  </si>
  <si>
    <t>丽水</t>
  </si>
  <si>
    <t>丽水市滩坑引水工程</t>
  </si>
  <si>
    <t>龙泉市梅溪、八都溪、岩樟溪流域综合治理工程</t>
  </si>
  <si>
    <t>龙泉市瑞垟引水工程</t>
  </si>
  <si>
    <t>竹垟一级水库及供水工程</t>
  </si>
  <si>
    <t>青田县瓯江治理二期工程</t>
  </si>
  <si>
    <t>青田县小溪水利枢纽工程</t>
  </si>
  <si>
    <t>浮云溪流域综合治理工程</t>
  </si>
  <si>
    <t>云和县龙泉溪治理二期工程</t>
  </si>
  <si>
    <t>庆元县兰溪桥水库扩建工程</t>
  </si>
  <si>
    <t>松源溪流域综合治理工程</t>
  </si>
  <si>
    <t>缙云县好溪流域综合治理工程</t>
  </si>
  <si>
    <t>缙云县潜明水库引水工程</t>
  </si>
  <si>
    <t>遂昌县清水源水库工程</t>
  </si>
  <si>
    <t>松阳县松阴溪流域河流综合治理项目（干流）</t>
  </si>
  <si>
    <t>景宁县金村水库及供水工程</t>
  </si>
  <si>
    <t>景宁县小溪流域综合治理工程（一期）</t>
  </si>
  <si>
    <t>钱塘江中心</t>
  </si>
  <si>
    <t>钱塘江北岸秧田庙至塔山坝段海塘工程（堤脚部分）</t>
  </si>
  <si>
    <t>附件3</t>
  </si>
  <si>
    <t>2021年海塘安澜等重大水利项目进展情况表（前期类）</t>
  </si>
  <si>
    <r>
      <rPr>
        <b/>
        <sz val="10"/>
        <color theme="1"/>
        <rFont val="宋体"/>
        <charset val="134"/>
      </rPr>
      <t>序号</t>
    </r>
  </si>
  <si>
    <t>市</t>
  </si>
  <si>
    <r>
      <rPr>
        <b/>
        <sz val="10"/>
        <color theme="1"/>
        <rFont val="宋体"/>
        <charset val="134"/>
      </rPr>
      <t>县（市、区）</t>
    </r>
  </si>
  <si>
    <r>
      <rPr>
        <b/>
        <sz val="10"/>
        <color theme="1"/>
        <rFont val="宋体"/>
        <charset val="134"/>
      </rPr>
      <t>项目名称</t>
    </r>
  </si>
  <si>
    <r>
      <rPr>
        <b/>
        <sz val="10"/>
        <color theme="1"/>
        <rFont val="宋体"/>
        <charset val="134"/>
      </rPr>
      <t>规划投资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亿元</t>
    </r>
    <r>
      <rPr>
        <b/>
        <sz val="10"/>
        <color theme="1"/>
        <rFont val="Times New Roman"/>
        <charset val="134"/>
      </rPr>
      <t>)</t>
    </r>
  </si>
  <si>
    <r>
      <rPr>
        <b/>
        <sz val="10"/>
        <color theme="1"/>
        <rFont val="宋体"/>
        <charset val="134"/>
      </rPr>
      <t>年度目标</t>
    </r>
  </si>
  <si>
    <r>
      <rPr>
        <b/>
        <sz val="10"/>
        <color theme="1"/>
        <rFont val="宋体"/>
        <charset val="134"/>
      </rPr>
      <t>截至</t>
    </r>
    <r>
      <rPr>
        <b/>
        <sz val="10"/>
        <color theme="1"/>
        <rFont val="Times New Roman"/>
        <charset val="134"/>
      </rPr>
      <t>11</t>
    </r>
    <r>
      <rPr>
        <b/>
        <sz val="10"/>
        <color theme="1"/>
        <rFont val="宋体"/>
        <charset val="134"/>
      </rPr>
      <t>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完成进度</t>
    </r>
  </si>
  <si>
    <r>
      <rPr>
        <b/>
        <sz val="10"/>
        <color theme="1"/>
        <rFont val="宋体"/>
        <charset val="134"/>
      </rPr>
      <t>进展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情况</t>
    </r>
  </si>
  <si>
    <t>1-11月
目标</t>
  </si>
  <si>
    <t>3月</t>
  </si>
  <si>
    <t>海塘安澜千亿工程</t>
  </si>
  <si>
    <t>杭州市萧围西线（一工段至四工段）提标加固工程</t>
  </si>
  <si>
    <t>完成可研审批</t>
  </si>
  <si>
    <t>可研已审，景观概念方案编制</t>
  </si>
  <si>
    <t>杭州市本级海塘安澜工程（上泗南北大塘）</t>
  </si>
  <si>
    <t>二期完成项建受理，可研已审</t>
  </si>
  <si>
    <t>杭州市本级海塘安澜工程（三堡船闸段海塘）</t>
  </si>
  <si>
    <t>编制项建、可研</t>
  </si>
  <si>
    <t>对接可研审批</t>
  </si>
  <si>
    <t>杭州市本级海塘安澜工程（珊瑚沙海塘）</t>
  </si>
  <si>
    <t>完成项建受理、可研审查</t>
  </si>
  <si>
    <t>完成可研审查</t>
  </si>
  <si>
    <t>杭州市萧山区海塘安澜工程（七甲船闸至赭山湾闸段海塘）</t>
  </si>
  <si>
    <t>前期报告编制尚未开展</t>
  </si>
  <si>
    <t>余姚市海塘安澜工程</t>
  </si>
  <si>
    <t>完成问题海塘等前期工作</t>
  </si>
  <si>
    <t>编制问题海塘项建、可研</t>
  </si>
  <si>
    <t>开展问题海塘等前期报告编制</t>
  </si>
  <si>
    <t>温州瓯江口产业集聚区海塘安澜工程（浅滩二期生态堤）</t>
  </si>
  <si>
    <t>温州市鹿城区海塘安澜工程（仰义塘）</t>
  </si>
  <si>
    <t>开展规划选址和土地预审</t>
  </si>
  <si>
    <t>温州市龙湾区海塘安澜工程（蒲州水闸至炮台山段）</t>
  </si>
  <si>
    <t>温州市龙湾区海塘安澜工程（炮台山至龙江路段海塘）</t>
  </si>
  <si>
    <t>编制项建</t>
  </si>
  <si>
    <t>温州市龙湾区海塘安澜工程（龙江路至南口大桥段海塘）</t>
  </si>
  <si>
    <t>完成可研编制</t>
  </si>
  <si>
    <t>乐清市海塘安澜工程（港区海塘）</t>
  </si>
  <si>
    <t>乐清市海塘安澜工程（中心区海塘）</t>
  </si>
  <si>
    <t>乐清市海塘安澜工程（翁垟等海塘）</t>
  </si>
  <si>
    <t>瑞安市海塘安澜工程（丁山二期海塘）</t>
  </si>
  <si>
    <t>瑞安市海塘安澜工程（阁巷围区海塘）</t>
  </si>
  <si>
    <t>瑞安市海塘安澜工程（飞云江北岸下埠至上望段海塘）</t>
  </si>
  <si>
    <t>前期报告编制
招标准备</t>
  </si>
  <si>
    <t>瑞安市海塘安澜工程（滨江城防东延伸段海塘）</t>
  </si>
  <si>
    <t>永嘉县海塘安澜工程（乌牛堤）</t>
  </si>
  <si>
    <t>平阳县海塘安澜工程（宋埠西湾海塘）</t>
  </si>
  <si>
    <t>平阳县鳌江标准堤（下厂段、下埠水闸、雁门水闸）加固工程</t>
  </si>
  <si>
    <t>苍南县海塘安澜工程（北片海塘）</t>
  </si>
  <si>
    <t>未正式委托前期报告编制</t>
  </si>
  <si>
    <t>龙港市海塘安澜工程（双龙汇龙段海塘）</t>
  </si>
  <si>
    <t>龙港市舥艚渔港海塘加固工程</t>
  </si>
  <si>
    <t>嘉兴港区海塘安澜工程（汤山片海塘）</t>
  </si>
  <si>
    <t>嘉兴港区海塘安澜工程（乍浦港三期至山湾段海塘）</t>
  </si>
  <si>
    <t>完成申请报告核准</t>
  </si>
  <si>
    <t>尚未正式委托申请报告编制</t>
  </si>
  <si>
    <t>编制申请报告</t>
  </si>
  <si>
    <t>海宁市百里钱塘综合整治提升工程二期（尖山段海塘）</t>
  </si>
  <si>
    <t>平湖市海塘安澜工程（白沙湾至水口段海塘）</t>
  </si>
  <si>
    <t>尚未委托前期报告编制</t>
  </si>
  <si>
    <t>开展土地预审和规划选址</t>
  </si>
  <si>
    <t>平湖市海塘安澜工程（嘉兴独山煤炭中转码头海塘）</t>
  </si>
  <si>
    <t>尚未委托申请报告编制</t>
  </si>
  <si>
    <t>海盐县海塘安澜工程（长山至杨柳山段海塘）</t>
  </si>
  <si>
    <t>绍兴市本级海塘安澜工程（曹娥江大闸段）</t>
  </si>
  <si>
    <t>完成项建受理、可研编制</t>
  </si>
  <si>
    <t>完成项建受理</t>
  </si>
  <si>
    <t>绍兴市越城区海塘安澜工程</t>
  </si>
  <si>
    <t>绍兴市柯桥区海塘安澜工程</t>
  </si>
  <si>
    <t>绍兴市上虞区海塘安澜工程</t>
  </si>
  <si>
    <t>舟山市本级海塘安澜工程（新城片海塘）</t>
  </si>
  <si>
    <t>舟山市本级海塘安澜工程（普朱片海塘）</t>
  </si>
  <si>
    <t>舟山市海洋集聚区海塘安澜工程</t>
  </si>
  <si>
    <t>舟山市定海区海塘安澜工程（洋螺、锡丈等海塘）</t>
  </si>
  <si>
    <t>可研已审</t>
  </si>
  <si>
    <t>舟山市定海区海塘安澜工程（金塘片海塘）</t>
  </si>
  <si>
    <t>舟山市定海区海塘安澜工程（本岛西北片海塘）</t>
  </si>
  <si>
    <t>岱山县海塘安澜工程（城防海塘）</t>
  </si>
  <si>
    <t>完成项建受理，可研审查</t>
  </si>
  <si>
    <t>岱山县海塘安澜工程（秀山、长涂片海塘）</t>
  </si>
  <si>
    <t>岱山县海塘安澜工程（黄泽山海塘）</t>
  </si>
  <si>
    <t>岱山县海塘安澜工程（鱼山岛海塘）</t>
  </si>
  <si>
    <t>嵊泗县海塘安澜工程</t>
  </si>
  <si>
    <t>椒江区海塘安澜工程（台电厂海塘）</t>
  </si>
  <si>
    <t>项目申请报告编制</t>
  </si>
  <si>
    <t>椒江区海塘安澜工程（山东十塘）</t>
  </si>
  <si>
    <t>椒江区海塘安澜工程（江南、城西段海塘）</t>
  </si>
  <si>
    <t>椒江区海塘安澜工程（椒北片海塘）</t>
  </si>
  <si>
    <t>椒江区海塘安澜工程（城区东段、外沙海塘）</t>
  </si>
  <si>
    <t>黄岩区海塘安澜工程（椒江黄岩段海塘）</t>
  </si>
  <si>
    <t>临海市海塘安澜工程（南洋涂海塘）</t>
  </si>
  <si>
    <t>临海市海塘安澜工程（南洋海塘）</t>
  </si>
  <si>
    <t>完成除险加固审批</t>
  </si>
  <si>
    <t>可研编制</t>
  </si>
  <si>
    <t>完成除险加固审查</t>
  </si>
  <si>
    <t>临海市海塘安澜工程（桃渚、涌泉片海塘）</t>
  </si>
  <si>
    <t>温岭市海塘安澜工程（东部海塘）</t>
  </si>
  <si>
    <t>完成项建书受理、可研审查</t>
  </si>
  <si>
    <t>钱塘江西江塘闻堰段海塘提标加固工程</t>
  </si>
  <si>
    <t>钱塘江北岸海塘安澜工程（老盐仓至尖山段海塘）</t>
  </si>
  <si>
    <t>完成项建受理，力争完成可研审查</t>
  </si>
  <si>
    <t>其他重大水利项目</t>
  </si>
  <si>
    <t>扩大杭嘉湖南排后续西部通道工程</t>
  </si>
  <si>
    <t>完成项建受理，编制可研</t>
  </si>
  <si>
    <t>东苕溪防洪后续西险大塘达标加固工程</t>
  </si>
  <si>
    <t>杭州市富阳区南北渠分洪隧洞工程</t>
  </si>
  <si>
    <t>杭州市临安区里畈水库加高扩容工程</t>
  </si>
  <si>
    <t>完成可研审查、移民安置规划大纲审批</t>
  </si>
  <si>
    <t>完成可研审查，编制实物调查大纲</t>
  </si>
  <si>
    <t>开展实物调查、移民安置规划大纲编制</t>
  </si>
  <si>
    <r>
      <rPr>
        <sz val="10"/>
        <color theme="1"/>
        <rFont val="宋体"/>
        <charset val="134"/>
      </rPr>
      <t>建德市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三江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治理提升改造工程</t>
    </r>
  </si>
  <si>
    <t>完成项建审查，可研编制</t>
  </si>
  <si>
    <t>宁海县清溪水库工程</t>
  </si>
  <si>
    <t>移民安置规划大纲已批</t>
  </si>
  <si>
    <t>乐清市大荆分洪工程</t>
  </si>
  <si>
    <t>乐清市银溪水库工程</t>
  </si>
  <si>
    <t>完成项建编制</t>
  </si>
  <si>
    <t>编制项建、规模论证报告</t>
  </si>
  <si>
    <t>乐清市乐柳虹平原排涝工程（二期）</t>
  </si>
  <si>
    <t>瑞安市六科水库工程</t>
  </si>
  <si>
    <t>完成规模论证</t>
  </si>
  <si>
    <t>项建已审</t>
  </si>
  <si>
    <t>编制规模论证报告</t>
  </si>
  <si>
    <t>瑞安市林溪水库二期工程</t>
  </si>
  <si>
    <t>温州市赵山渡引水工程渠系扩能保安工程</t>
  </si>
  <si>
    <t>瑞安市温瑞平原南部排涝工程（二期）</t>
  </si>
  <si>
    <t>编制可研</t>
  </si>
  <si>
    <t>瑞安市飞云江治理二期工程（生态岸堤）</t>
  </si>
  <si>
    <t>力争完成可研审批</t>
  </si>
  <si>
    <t>永嘉县菇溪分洪工程</t>
  </si>
  <si>
    <t>文成县西北部城乡一体化供水提升工程</t>
  </si>
  <si>
    <t>温州市江西垟平原排涝工程（三期）</t>
  </si>
  <si>
    <t>龙港市新城排涝调蓄工程</t>
  </si>
  <si>
    <t>湖州市南太湖新区启动区防洪排涝工程</t>
  </si>
  <si>
    <t>完成项建受理，可研已审</t>
  </si>
  <si>
    <t>安吉县老石坎水库加高扩容工程</t>
  </si>
  <si>
    <t>安吉县西苕溪流域综合治理工程</t>
  </si>
  <si>
    <t>一期完成可研审批</t>
  </si>
  <si>
    <t>太浦河后续工程（浙江段）</t>
  </si>
  <si>
    <t>按国家部委有关要求开展前期工作</t>
  </si>
  <si>
    <t>扩大杭嘉湖南排后续东部通道工程（南台头干河整治）</t>
  </si>
  <si>
    <t>扩大杭嘉湖南排后续东部通道工程（麻泾港整治）</t>
  </si>
  <si>
    <t>嘉兴市域外配水工程（太湖方向）</t>
  </si>
  <si>
    <t>完成专题论证</t>
  </si>
  <si>
    <t>开展专题编制</t>
  </si>
  <si>
    <t>嘉兴中心河拓浚及河湖连通工程</t>
  </si>
  <si>
    <t>力争完成土地预审</t>
  </si>
  <si>
    <t>绍兴市镜岭水库工程</t>
  </si>
  <si>
    <t>规模论证报告编制</t>
  </si>
  <si>
    <t>杭州湾南翼平原排涝及配套工程</t>
  </si>
  <si>
    <t>绍兴市柯桥区防洪排涝二期工程</t>
  </si>
  <si>
    <t>绍兴市新三江闸排涝配套河道拓浚工程（柯桥片）</t>
  </si>
  <si>
    <t>绍兴市柯桥区西小江流域综合治理工程</t>
  </si>
  <si>
    <t>诸暨市浦阳江治理三期工程</t>
  </si>
  <si>
    <t>诸暨市安华水库扩容提升工程</t>
  </si>
  <si>
    <t>嵊州市曹娥江流域防洪能力提升工程（东桥至丽湖段）</t>
  </si>
  <si>
    <t>完成受理，可研
已审</t>
  </si>
  <si>
    <t>嵊州市三溪水库工程</t>
  </si>
  <si>
    <t>完成项建受理、规模论证</t>
  </si>
  <si>
    <t>完成规划选址和土地预审</t>
  </si>
  <si>
    <t>金华市金东区金华江治理二期工程</t>
  </si>
  <si>
    <r>
      <rPr>
        <sz val="10"/>
        <color theme="1"/>
        <rFont val="宋体"/>
        <charset val="134"/>
      </rPr>
      <t>兰溪市</t>
    </r>
    <r>
      <rPr>
        <sz val="10"/>
        <color theme="1"/>
        <rFont val="宋体"/>
        <charset val="134"/>
      </rPr>
      <t>“</t>
    </r>
    <r>
      <rPr>
        <sz val="10"/>
        <color theme="1"/>
        <rFont val="宋体"/>
        <charset val="134"/>
      </rPr>
      <t>三江</t>
    </r>
    <r>
      <rPr>
        <sz val="10"/>
        <color theme="1"/>
        <rFont val="宋体"/>
        <charset val="134"/>
      </rPr>
      <t>”</t>
    </r>
    <r>
      <rPr>
        <sz val="10"/>
        <color theme="1"/>
        <rFont val="宋体"/>
        <charset val="134"/>
      </rPr>
      <t>防洪安全综合提升工程</t>
    </r>
  </si>
  <si>
    <t>东阳市北片水库联网联调工程</t>
  </si>
  <si>
    <t>浦江县双溪水库工程</t>
  </si>
  <si>
    <t>浦江县外胡水库扩容工程</t>
  </si>
  <si>
    <t>前期报告编制招标准备</t>
  </si>
  <si>
    <r>
      <rPr>
        <sz val="10"/>
        <color theme="1"/>
        <rFont val="宋体"/>
        <charset val="134"/>
      </rPr>
      <t>衢州市铜山源灌区续建配套与现代化改造项目（</t>
    </r>
    <r>
      <rPr>
        <sz val="10"/>
        <color theme="1"/>
        <rFont val="Times New Roman"/>
        <charset val="134"/>
      </rPr>
      <t>2021-2025</t>
    </r>
    <r>
      <rPr>
        <sz val="10"/>
        <color theme="1"/>
        <rFont val="宋体"/>
        <charset val="134"/>
      </rPr>
      <t>）</t>
    </r>
  </si>
  <si>
    <t>衢州市湖南镇水库防洪能力提升工程</t>
  </si>
  <si>
    <t>完成项建审查</t>
  </si>
  <si>
    <t>衢州市衢江区芝溪流域综合治理工程</t>
  </si>
  <si>
    <t>一期可研已批，二期可研已批</t>
  </si>
  <si>
    <t>龙游县佛乡水库工程</t>
  </si>
  <si>
    <t>项建编制</t>
  </si>
  <si>
    <t>钱塘江干流防洪提升工程（龙游县段）</t>
  </si>
  <si>
    <t>常山县龙潭水库工程</t>
  </si>
  <si>
    <t>常山县芙蓉水库引水二期工程</t>
  </si>
  <si>
    <t>江山市张村水库工程</t>
  </si>
  <si>
    <t>备用水源调整专题报告编制</t>
  </si>
  <si>
    <t>浙江省椒江河口水利枢纽工程</t>
  </si>
  <si>
    <t>完成部分专题论证</t>
  </si>
  <si>
    <t>决策分析报告编制</t>
  </si>
  <si>
    <t>完善规划依据，编制专题报告，推进前期论证</t>
  </si>
  <si>
    <t>台州市洪家场浦强排工程（台州湾新区段）</t>
  </si>
  <si>
    <t>完成项建受理、编制可研</t>
  </si>
  <si>
    <t>台州市七条河拓浚工程（椒江段）</t>
  </si>
  <si>
    <t>台州市椒北区域防洪排涝提升工程</t>
  </si>
  <si>
    <t>力争完成项建受理、可研编制</t>
  </si>
  <si>
    <t>完善规划依据，编制项建</t>
  </si>
  <si>
    <t>力争完成项建受理</t>
  </si>
  <si>
    <t>临海市尤汛分洪工程</t>
  </si>
  <si>
    <t>台州市椒江治理工程（临海段）</t>
  </si>
  <si>
    <t>丽水市大溪治理提升改造工程</t>
  </si>
  <si>
    <t>丽水市莲湖水库工程</t>
  </si>
  <si>
    <t>丽水市莲都区碧湖平原水系综合治理工程</t>
  </si>
  <si>
    <t>二期编制项建、
可研</t>
  </si>
  <si>
    <t>青田县八源水库工程</t>
  </si>
  <si>
    <t>缙云县棠溪水库工程</t>
  </si>
  <si>
    <t>完成规模论证，可研编制</t>
  </si>
  <si>
    <t>遂昌县成屏二级水库扩建工程</t>
  </si>
  <si>
    <t>湖南镇水库岸线保护及水生态修复工程</t>
  </si>
  <si>
    <t>松阳县松古平原水系综合治理工程</t>
  </si>
  <si>
    <t>完成项建受理，可研编制</t>
  </si>
  <si>
    <t>龙泉市均溪三级水库改建工程</t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</si>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</sst>
</file>

<file path=xl/styles.xml><?xml version="1.0" encoding="utf-8"?>
<styleSheet xmlns="http://schemas.openxmlformats.org/spreadsheetml/2006/main">
  <numFmts count="12">
    <numFmt numFmtId="176" formatCode="0.0%"/>
    <numFmt numFmtId="177" formatCode="0_);[Red]\(0\)"/>
    <numFmt numFmtId="178" formatCode="0.0_ "/>
    <numFmt numFmtId="179" formatCode="0.0"/>
    <numFmt numFmtId="180" formatCode="0.00_ "/>
    <numFmt numFmtId="181" formatCode="0.00_);[Red]\(0.00\)"/>
    <numFmt numFmtId="182" formatCode="0.0_);[Red]\(0.0\)"/>
    <numFmt numFmtId="41" formatCode="_ * #,##0_ ;_ * \-#,##0_ ;_ * &quot;-&quot;_ ;_ @_ "/>
    <numFmt numFmtId="44" formatCode="_ &quot;￥&quot;* #,##0.00_ ;_ &quot;￥&quot;* \-#,##0.00_ ;_ &quot;￥&quot;* &quot;-&quot;??_ ;_ @_ "/>
    <numFmt numFmtId="183" formatCode="0_ "/>
    <numFmt numFmtId="43" formatCode="_ * #,##0.00_ ;_ * \-#,##0.00_ ;_ * &quot;-&quot;??_ ;_ @_ "/>
    <numFmt numFmtId="42" formatCode="_ &quot;￥&quot;* #,##0_ ;_ &quot;￥&quot;* \-#,##0_ ;_ &quot;￥&quot;* &quot;-&quot;_ ;_ @_ "/>
  </numFmts>
  <fonts count="9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方正仿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黑体"/>
      <charset val="134"/>
    </font>
    <font>
      <sz val="18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方正小标宋简体"/>
      <charset val="134"/>
    </font>
    <font>
      <b/>
      <sz val="10"/>
      <color theme="1"/>
      <name val="方正仿宋简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黑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sz val="12"/>
      <color theme="1"/>
      <name val="宋体"/>
      <charset val="134"/>
    </font>
    <font>
      <sz val="10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0"/>
      <name val="宋体"/>
      <charset val="134"/>
    </font>
    <font>
      <sz val="16"/>
      <name val="宋体"/>
      <charset val="134"/>
    </font>
    <font>
      <sz val="10"/>
      <color rgb="FFFF0000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1"/>
      <name val="方正小标宋简体"/>
      <charset val="134"/>
    </font>
    <font>
      <b/>
      <sz val="11"/>
      <color theme="1"/>
      <name val="方正书宋_GBK"/>
      <charset val="134"/>
    </font>
    <font>
      <sz val="11"/>
      <color theme="1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仿宋体"/>
      <charset val="134"/>
    </font>
    <font>
      <sz val="11"/>
      <color indexed="8"/>
      <name val="等线"/>
      <charset val="134"/>
    </font>
    <font>
      <sz val="11"/>
      <color rgb="FF9C6500"/>
      <name val="宋体"/>
      <charset val="134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indexed="56"/>
      <name val="宋体"/>
      <charset val="134"/>
    </font>
    <font>
      <b/>
      <sz val="10"/>
      <name val="MS Sans Serif"/>
      <charset val="134"/>
    </font>
    <font>
      <sz val="11"/>
      <color theme="1"/>
      <name val="等线"/>
      <charset val="134"/>
    </font>
    <font>
      <b/>
      <sz val="13"/>
      <color theme="3"/>
      <name val="宋体"/>
      <charset val="134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theme="1"/>
      <name val="Tahoma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0"/>
      <name val="宋体"/>
      <charset val="134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name val="方正小标宋简体"/>
      <charset val="134"/>
    </font>
    <font>
      <sz val="18"/>
      <color theme="1"/>
      <name val="方正小标宋简体"/>
      <charset val="134"/>
    </font>
  </fonts>
  <fills count="75">
    <fill>
      <patternFill patternType="none"/>
    </fill>
    <fill>
      <patternFill patternType="gray125"/>
    </fill>
    <fill>
      <patternFill patternType="solid">
        <fgColor theme="0" tint="-0.149784844508194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48728904080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49339274269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48728904080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48728904080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48728904080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49339274269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493392742698"/>
        <bgColor indexed="64"/>
      </patternFill>
    </fill>
    <fill>
      <patternFill patternType="solid">
        <fgColor theme="6" tint="0.39948728904080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4933927426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48728904080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49339274269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493392742698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39948728904080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49">
    <xf numFmtId="0" fontId="0" fillId="0" borderId="0">
      <alignment vertical="center"/>
    </xf>
    <xf numFmtId="0" fontId="57" fillId="55" borderId="0" applyNumberFormat="false" applyBorder="false" applyAlignment="false" applyProtection="false">
      <alignment vertical="center"/>
    </xf>
    <xf numFmtId="0" fontId="65" fillId="0" borderId="17" applyNumberFormat="false" applyFill="false" applyAlignment="false" applyProtection="false">
      <alignment vertical="center"/>
    </xf>
    <xf numFmtId="0" fontId="80" fillId="62" borderId="0" applyNumberFormat="false" applyBorder="false" applyAlignment="false" applyProtection="false">
      <alignment vertical="center"/>
    </xf>
    <xf numFmtId="0" fontId="0" fillId="59" borderId="0" applyNumberFormat="false" applyBorder="false" applyAlignment="false" applyProtection="false">
      <alignment vertical="center"/>
    </xf>
    <xf numFmtId="43" fontId="41" fillId="0" borderId="0" applyFont="false" applyFill="false" applyBorder="false" applyAlignment="false" applyProtection="false">
      <alignment vertical="center"/>
    </xf>
    <xf numFmtId="0" fontId="57" fillId="5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61" borderId="0" applyNumberFormat="false" applyBorder="false" applyAlignment="false" applyProtection="false">
      <alignment vertical="center"/>
    </xf>
    <xf numFmtId="0" fontId="0" fillId="47" borderId="0" applyNumberFormat="false" applyBorder="false" applyAlignment="false" applyProtection="false">
      <alignment vertical="center"/>
    </xf>
    <xf numFmtId="0" fontId="68" fillId="0" borderId="23" applyNumberFormat="false" applyFill="false" applyAlignment="false" applyProtection="false">
      <alignment vertical="center"/>
    </xf>
    <xf numFmtId="0" fontId="23" fillId="17" borderId="10" applyNumberFormat="false" applyFont="false" applyAlignment="false" applyProtection="false">
      <alignment vertical="center"/>
    </xf>
    <xf numFmtId="0" fontId="23" fillId="0" borderId="0">
      <alignment vertical="center"/>
    </xf>
    <xf numFmtId="0" fontId="63" fillId="0" borderId="16" applyNumberFormat="false" applyFill="false" applyAlignment="false" applyProtection="false">
      <alignment vertical="center"/>
    </xf>
    <xf numFmtId="0" fontId="30" fillId="0" borderId="0">
      <protection locked="false"/>
    </xf>
    <xf numFmtId="0" fontId="47" fillId="21" borderId="0" applyNumberFormat="false" applyBorder="false" applyAlignment="false" applyProtection="false">
      <alignment vertical="center"/>
    </xf>
    <xf numFmtId="0" fontId="47" fillId="20" borderId="0" applyNumberFormat="false" applyBorder="false" applyAlignment="false" applyProtection="false">
      <alignment vertical="center"/>
    </xf>
    <xf numFmtId="0" fontId="91" fillId="0" borderId="0" applyNumberFormat="false" applyFill="false" applyBorder="false" applyAlignment="false" applyProtection="false">
      <alignment vertical="center"/>
    </xf>
    <xf numFmtId="0" fontId="76" fillId="30" borderId="8" applyNumberFormat="false" applyAlignment="false" applyProtection="false">
      <alignment vertical="center"/>
    </xf>
    <xf numFmtId="0" fontId="59" fillId="0" borderId="19" applyNumberFormat="false" applyFill="false" applyAlignment="false" applyProtection="false">
      <alignment vertical="center"/>
    </xf>
    <xf numFmtId="0" fontId="47" fillId="49" borderId="0" applyNumberFormat="false" applyBorder="false" applyAlignment="false" applyProtection="false">
      <alignment vertical="center"/>
    </xf>
    <xf numFmtId="0" fontId="0" fillId="44" borderId="0" applyNumberFormat="false" applyBorder="false" applyAlignment="false" applyProtection="false">
      <alignment vertical="center"/>
    </xf>
    <xf numFmtId="0" fontId="57" fillId="54" borderId="0" applyNumberFormat="false" applyBorder="false" applyAlignment="false" applyProtection="false">
      <alignment vertical="center"/>
    </xf>
    <xf numFmtId="0" fontId="47" fillId="63" borderId="0" applyNumberFormat="false" applyBorder="false" applyAlignment="false" applyProtection="false">
      <alignment vertical="center"/>
    </xf>
    <xf numFmtId="0" fontId="67" fillId="0" borderId="0">
      <alignment vertical="center"/>
    </xf>
    <xf numFmtId="0" fontId="0" fillId="52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/>
    <xf numFmtId="0" fontId="74" fillId="0" borderId="0">
      <alignment vertical="center"/>
    </xf>
    <xf numFmtId="0" fontId="74" fillId="0" borderId="0"/>
    <xf numFmtId="0" fontId="47" fillId="48" borderId="0" applyNumberFormat="false" applyBorder="false" applyAlignment="false" applyProtection="false">
      <alignment vertical="center"/>
    </xf>
    <xf numFmtId="0" fontId="0" fillId="43" borderId="0" applyNumberFormat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center"/>
    </xf>
    <xf numFmtId="0" fontId="57" fillId="42" borderId="0" applyNumberFormat="false" applyBorder="false" applyAlignment="false" applyProtection="false">
      <alignment vertical="center"/>
    </xf>
    <xf numFmtId="0" fontId="69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57" fillId="39" borderId="0" applyNumberFormat="false" applyBorder="false" applyAlignment="false" applyProtection="false">
      <alignment vertical="center"/>
    </xf>
    <xf numFmtId="0" fontId="0" fillId="60" borderId="0" applyNumberFormat="false" applyBorder="false" applyAlignment="false" applyProtection="false">
      <alignment vertical="center"/>
    </xf>
    <xf numFmtId="0" fontId="82" fillId="65" borderId="0" applyNumberFormat="false" applyBorder="false" applyAlignment="false" applyProtection="false">
      <alignment vertical="center"/>
    </xf>
    <xf numFmtId="0" fontId="83" fillId="32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84" fillId="0" borderId="24" applyNumberFormat="false" applyFill="false" applyAlignment="false" applyProtection="false">
      <alignment vertical="center"/>
    </xf>
    <xf numFmtId="0" fontId="85" fillId="16" borderId="21" applyNumberFormat="false" applyAlignment="false" applyProtection="false">
      <alignment vertical="center"/>
    </xf>
    <xf numFmtId="0" fontId="0" fillId="68" borderId="0" applyNumberFormat="false" applyBorder="false" applyAlignment="false" applyProtection="false">
      <alignment vertical="center"/>
    </xf>
    <xf numFmtId="9" fontId="30" fillId="0" borderId="0">
      <alignment vertical="top"/>
      <protection locked="false"/>
    </xf>
    <xf numFmtId="0" fontId="41" fillId="27" borderId="14" applyNumberFormat="false" applyFont="false" applyAlignment="false" applyProtection="false">
      <alignment vertical="center"/>
    </xf>
    <xf numFmtId="0" fontId="86" fillId="53" borderId="25" applyNumberFormat="false" applyAlignment="false" applyProtection="false">
      <alignment vertical="center"/>
    </xf>
    <xf numFmtId="0" fontId="90" fillId="0" borderId="0" applyNumberFormat="false" applyFill="false" applyBorder="false" applyAlignment="false" applyProtection="false">
      <alignment vertical="center"/>
    </xf>
    <xf numFmtId="0" fontId="77" fillId="0" borderId="2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5" fillId="0" borderId="0"/>
    <xf numFmtId="0" fontId="87" fillId="70" borderId="26" applyNumberFormat="false" applyAlignment="false" applyProtection="false">
      <alignment vertical="center"/>
    </xf>
    <xf numFmtId="0" fontId="41" fillId="0" borderId="0">
      <alignment vertical="center"/>
    </xf>
    <xf numFmtId="0" fontId="72" fillId="53" borderId="21" applyNumberFormat="false" applyAlignment="false" applyProtection="false">
      <alignment vertical="center"/>
    </xf>
    <xf numFmtId="0" fontId="49" fillId="67" borderId="0" applyNumberFormat="false" applyBorder="false" applyAlignment="false" applyProtection="false">
      <alignment vertical="center"/>
    </xf>
    <xf numFmtId="0" fontId="88" fillId="0" borderId="0" applyNumberFormat="false" applyFill="false" applyBorder="false" applyAlignment="false" applyProtection="false">
      <alignment vertical="center"/>
    </xf>
    <xf numFmtId="0" fontId="48" fillId="45" borderId="0" applyNumberFormat="false" applyBorder="false" applyAlignment="false" applyProtection="false">
      <alignment vertical="center"/>
    </xf>
    <xf numFmtId="0" fontId="49" fillId="69" borderId="0" applyNumberFormat="false" applyBorder="false" applyAlignment="false" applyProtection="false">
      <alignment vertical="center"/>
    </xf>
    <xf numFmtId="0" fontId="41" fillId="51" borderId="0" applyNumberFormat="false" applyBorder="false" applyAlignment="false" applyProtection="false">
      <alignment vertical="center"/>
    </xf>
    <xf numFmtId="0" fontId="48" fillId="52" borderId="0" applyNumberFormat="false" applyBorder="false" applyAlignment="false" applyProtection="false">
      <alignment vertical="center"/>
    </xf>
    <xf numFmtId="0" fontId="49" fillId="49" borderId="0" applyNumberFormat="false" applyBorder="false" applyAlignment="false" applyProtection="false">
      <alignment vertical="center"/>
    </xf>
    <xf numFmtId="0" fontId="71" fillId="25" borderId="0" applyNumberFormat="false" applyBorder="false" applyAlignment="false" applyProtection="false">
      <alignment vertical="center"/>
    </xf>
    <xf numFmtId="0" fontId="49" fillId="50" borderId="0" applyNumberFormat="false" applyBorder="false" applyAlignment="false" applyProtection="false">
      <alignment vertical="center"/>
    </xf>
    <xf numFmtId="0" fontId="47" fillId="71" borderId="0" applyNumberFormat="false" applyBorder="false" applyAlignment="false" applyProtection="false">
      <alignment vertical="center"/>
    </xf>
    <xf numFmtId="0" fontId="0" fillId="73" borderId="0" applyNumberFormat="false" applyBorder="false" applyAlignment="false" applyProtection="false">
      <alignment vertical="center"/>
    </xf>
    <xf numFmtId="0" fontId="63" fillId="0" borderId="0" applyNumberFormat="false" applyFill="false" applyBorder="false" applyAlignment="false" applyProtection="false">
      <alignment vertical="center"/>
    </xf>
    <xf numFmtId="0" fontId="92" fillId="62" borderId="0" applyNumberFormat="false" applyBorder="false" applyAlignment="false" applyProtection="false">
      <alignment vertical="center"/>
    </xf>
    <xf numFmtId="0" fontId="75" fillId="0" borderId="0" applyNumberFormat="false" applyFill="false" applyBorder="false" applyAlignment="false" applyProtection="false">
      <alignment vertical="center"/>
    </xf>
    <xf numFmtId="0" fontId="49" fillId="72" borderId="0" applyNumberFormat="false" applyBorder="false" applyAlignment="false" applyProtection="false">
      <alignment vertical="center"/>
    </xf>
    <xf numFmtId="0" fontId="49" fillId="56" borderId="0" applyNumberFormat="false" applyBorder="false" applyAlignment="false" applyProtection="false">
      <alignment vertical="center"/>
    </xf>
    <xf numFmtId="0" fontId="93" fillId="0" borderId="12" applyNumberFormat="false" applyFill="false" applyAlignment="false" applyProtection="false">
      <alignment vertical="center"/>
    </xf>
    <xf numFmtId="0" fontId="47" fillId="67" borderId="0" applyNumberFormat="false" applyBorder="false" applyAlignment="false" applyProtection="false">
      <alignment vertical="center"/>
    </xf>
    <xf numFmtId="0" fontId="89" fillId="70" borderId="26" applyNumberFormat="false" applyAlignment="false" applyProtection="false">
      <alignment vertical="center"/>
    </xf>
    <xf numFmtId="0" fontId="0" fillId="45" borderId="0" applyNumberFormat="false" applyBorder="false" applyAlignment="false" applyProtection="false">
      <alignment vertical="center"/>
    </xf>
    <xf numFmtId="0" fontId="47" fillId="50" borderId="0" applyNumberFormat="false" applyBorder="false" applyAlignment="false" applyProtection="false">
      <alignment vertical="center"/>
    </xf>
    <xf numFmtId="0" fontId="41" fillId="74" borderId="0" applyNumberFormat="false" applyBorder="false" applyAlignment="false" applyProtection="false">
      <alignment vertical="center"/>
    </xf>
    <xf numFmtId="0" fontId="48" fillId="59" borderId="0" applyNumberFormat="false" applyBorder="false" applyAlignment="false" applyProtection="false">
      <alignment vertical="center"/>
    </xf>
    <xf numFmtId="0" fontId="49" fillId="71" borderId="0" applyNumberFormat="false" applyBorder="false" applyAlignment="false" applyProtection="false">
      <alignment vertical="center"/>
    </xf>
    <xf numFmtId="0" fontId="57" fillId="6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7" fillId="37" borderId="0" applyNumberFormat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41" fillId="0" borderId="0"/>
    <xf numFmtId="0" fontId="47" fillId="35" borderId="0" applyNumberFormat="false" applyBorder="false" applyAlignment="false" applyProtection="false">
      <alignment vertical="center"/>
    </xf>
    <xf numFmtId="0" fontId="61" fillId="12" borderId="8" applyNumberFormat="false" applyAlignment="false" applyProtection="false">
      <alignment vertical="center"/>
    </xf>
    <xf numFmtId="0" fontId="48" fillId="41" borderId="0" applyNumberFormat="false" applyBorder="false" applyAlignment="false" applyProtection="false">
      <alignment vertical="center"/>
    </xf>
    <xf numFmtId="0" fontId="60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1" fillId="40" borderId="0" applyNumberFormat="false" applyBorder="false" applyAlignment="false" applyProtection="false">
      <alignment vertical="center"/>
    </xf>
    <xf numFmtId="0" fontId="48" fillId="33" borderId="0" applyNumberFormat="false" applyBorder="false" applyAlignment="false" applyProtection="false">
      <alignment vertical="center"/>
    </xf>
    <xf numFmtId="0" fontId="49" fillId="57" borderId="0" applyNumberFormat="false" applyBorder="false" applyAlignment="false" applyProtection="false">
      <alignment vertical="center"/>
    </xf>
    <xf numFmtId="0" fontId="70" fillId="0" borderId="0" applyNumberFormat="false" applyFill="false" applyBorder="false" applyAlignment="false" applyProtection="false">
      <alignment vertical="center"/>
    </xf>
    <xf numFmtId="0" fontId="59" fillId="0" borderId="15" applyNumberFormat="false" applyFill="false" applyAlignment="false" applyProtection="false">
      <alignment vertical="center"/>
    </xf>
    <xf numFmtId="0" fontId="41" fillId="32" borderId="0" applyNumberFormat="false" applyBorder="false" applyAlignment="false" applyProtection="false">
      <alignment vertical="center"/>
    </xf>
    <xf numFmtId="0" fontId="58" fillId="30" borderId="8" applyNumberFormat="false" applyAlignment="false" applyProtection="false">
      <alignment vertical="center"/>
    </xf>
    <xf numFmtId="0" fontId="49" fillId="66" borderId="0" applyNumberFormat="false" applyBorder="false" applyAlignment="false" applyProtection="false">
      <alignment vertical="center"/>
    </xf>
    <xf numFmtId="0" fontId="48" fillId="29" borderId="0" applyNumberFormat="false" applyBorder="false" applyAlignment="false" applyProtection="false">
      <alignment vertical="center"/>
    </xf>
    <xf numFmtId="0" fontId="41" fillId="13" borderId="0" applyNumberFormat="false" applyBorder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0" fontId="47" fillId="28" borderId="0" applyNumberFormat="false" applyBorder="false" applyAlignment="false" applyProtection="false">
      <alignment vertical="center"/>
    </xf>
    <xf numFmtId="0" fontId="0" fillId="27" borderId="14" applyNumberFormat="false" applyFont="false" applyAlignment="false" applyProtection="false">
      <alignment vertical="center"/>
    </xf>
    <xf numFmtId="0" fontId="49" fillId="26" borderId="0" applyNumberFormat="false" applyBorder="false" applyAlignment="false" applyProtection="false">
      <alignment vertical="center"/>
    </xf>
    <xf numFmtId="0" fontId="56" fillId="25" borderId="0" applyNumberFormat="false" applyBorder="false" applyAlignment="false" applyProtection="false">
      <alignment vertical="center"/>
    </xf>
    <xf numFmtId="0" fontId="55" fillId="0" borderId="0">
      <alignment vertical="center"/>
    </xf>
    <xf numFmtId="0" fontId="68" fillId="0" borderId="15" applyNumberFormat="false" applyFill="false" applyAlignment="false" applyProtection="false">
      <alignment vertical="center"/>
    </xf>
    <xf numFmtId="0" fontId="3" fillId="0" borderId="13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4" fillId="0" borderId="0"/>
    <xf numFmtId="0" fontId="48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3" fillId="0" borderId="13" applyNumberFormat="false" applyFill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63" fillId="0" borderId="20" applyNumberFormat="false" applyFill="false" applyAlignment="false" applyProtection="false">
      <alignment vertical="center"/>
    </xf>
    <xf numFmtId="0" fontId="50" fillId="12" borderId="11" applyNumberFormat="false" applyAlignment="false" applyProtection="false">
      <alignment vertical="center"/>
    </xf>
    <xf numFmtId="0" fontId="48" fillId="43" borderId="0" applyNumberFormat="false" applyBorder="false" applyAlignment="false" applyProtection="false">
      <alignment vertical="center"/>
    </xf>
    <xf numFmtId="0" fontId="14" fillId="0" borderId="0"/>
    <xf numFmtId="0" fontId="49" fillId="21" borderId="0" applyNumberFormat="false" applyBorder="false" applyAlignment="false" applyProtection="false">
      <alignment vertical="center"/>
    </xf>
    <xf numFmtId="0" fontId="48" fillId="4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8" fillId="60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48" fillId="19" borderId="0" applyNumberFormat="false" applyBorder="false" applyAlignment="false" applyProtection="false">
      <alignment vertical="center"/>
    </xf>
    <xf numFmtId="0" fontId="73" fillId="12" borderId="11" applyNumberFormat="false" applyAlignment="false" applyProtection="false">
      <alignment vertical="center"/>
    </xf>
    <xf numFmtId="0" fontId="48" fillId="18" borderId="0" applyNumberFormat="false" applyBorder="false" applyAlignment="false" applyProtection="false">
      <alignment vertical="center"/>
    </xf>
    <xf numFmtId="0" fontId="41" fillId="17" borderId="10" applyNumberFormat="false" applyFont="false" applyAlignment="false" applyProtection="false">
      <alignment vertical="center"/>
    </xf>
    <xf numFmtId="0" fontId="57" fillId="31" borderId="0" applyNumberFormat="false" applyBorder="false" applyAlignment="false" applyProtection="false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57" fillId="36" borderId="0" applyNumberFormat="false" applyBorder="false" applyAlignment="false" applyProtection="false">
      <alignment vertical="center"/>
    </xf>
    <xf numFmtId="0" fontId="41" fillId="14" borderId="0" applyNumberFormat="false" applyBorder="false" applyAlignment="false" applyProtection="false">
      <alignment vertical="center"/>
    </xf>
    <xf numFmtId="43" fontId="45" fillId="0" borderId="0" applyFont="false" applyFill="false" applyBorder="false" applyAlignment="false" applyProtection="false"/>
    <xf numFmtId="0" fontId="41" fillId="24" borderId="0" applyNumberFormat="false" applyBorder="false" applyAlignment="false" applyProtection="false">
      <alignment vertical="center"/>
    </xf>
    <xf numFmtId="9" fontId="41" fillId="0" borderId="0" applyFont="false" applyFill="false" applyBorder="false" applyAlignment="false" applyProtection="false">
      <alignment vertical="center"/>
    </xf>
    <xf numFmtId="0" fontId="51" fillId="0" borderId="12" applyNumberFormat="false" applyFill="false" applyAlignment="false" applyProtection="false">
      <alignment vertical="center"/>
    </xf>
    <xf numFmtId="0" fontId="41" fillId="42" borderId="0" applyNumberFormat="false" applyBorder="false" applyAlignment="false" applyProtection="false">
      <alignment vertical="center"/>
    </xf>
    <xf numFmtId="0" fontId="0" fillId="0" borderId="0"/>
    <xf numFmtId="0" fontId="81" fillId="0" borderId="0" applyNumberFormat="false" applyFill="false" applyBorder="false" applyAlignment="false" applyProtection="false">
      <alignment vertical="center"/>
    </xf>
    <xf numFmtId="0" fontId="41" fillId="16" borderId="0" applyNumberFormat="false" applyBorder="false" applyAlignment="false" applyProtection="false">
      <alignment vertical="center"/>
    </xf>
    <xf numFmtId="0" fontId="46" fillId="13" borderId="0" applyNumberFormat="false" applyBorder="false" applyAlignment="false" applyProtection="false">
      <alignment vertical="center"/>
    </xf>
    <xf numFmtId="41" fontId="45" fillId="0" borderId="0" applyFont="false" applyFill="false" applyBorder="false" applyAlignment="false" applyProtection="false"/>
    <xf numFmtId="0" fontId="44" fillId="0" borderId="9" applyNumberFormat="false" applyFill="false" applyAlignment="false" applyProtection="false">
      <alignment vertical="center"/>
    </xf>
    <xf numFmtId="0" fontId="42" fillId="12" borderId="8" applyNumberFormat="false" applyAlignment="false" applyProtection="false">
      <alignment vertical="center"/>
    </xf>
    <xf numFmtId="0" fontId="41" fillId="11" borderId="0" applyNumberFormat="false" applyBorder="false" applyAlignment="false" applyProtection="false">
      <alignment vertical="center"/>
    </xf>
    <xf numFmtId="0" fontId="47" fillId="38" borderId="0" applyNumberFormat="false" applyBorder="false" applyAlignment="false" applyProtection="false">
      <alignment vertical="center"/>
    </xf>
    <xf numFmtId="0" fontId="23" fillId="0" borderId="0"/>
    <xf numFmtId="0" fontId="78" fillId="34" borderId="0" applyNumberFormat="false" applyBorder="false" applyAlignment="false" applyProtection="false">
      <alignment vertical="center"/>
    </xf>
    <xf numFmtId="0" fontId="57" fillId="24" borderId="0" applyNumberFormat="false" applyBorder="false" applyAlignment="false" applyProtection="false">
      <alignment vertical="center"/>
    </xf>
    <xf numFmtId="0" fontId="40" fillId="10" borderId="7" applyNumberFormat="false" applyAlignment="false" applyProtection="false">
      <alignment vertical="center"/>
    </xf>
    <xf numFmtId="0" fontId="43" fillId="0" borderId="0">
      <alignment vertical="center"/>
    </xf>
  </cellStyleXfs>
  <cellXfs count="150">
    <xf numFmtId="0" fontId="0" fillId="0" borderId="0" xfId="0">
      <alignment vertical="center"/>
    </xf>
    <xf numFmtId="0" fontId="1" fillId="2" borderId="1" xfId="34" applyFont="true" applyFill="true" applyBorder="true" applyAlignment="true">
      <alignment horizontal="left" vertical="center"/>
    </xf>
    <xf numFmtId="182" fontId="2" fillId="2" borderId="1" xfId="34" applyNumberFormat="true" applyFont="true" applyFill="true" applyBorder="true" applyAlignment="true">
      <alignment horizontal="center" vertical="center"/>
    </xf>
    <xf numFmtId="181" fontId="2" fillId="3" borderId="1" xfId="34" applyNumberFormat="true" applyFont="true" applyFill="true" applyBorder="true" applyAlignment="true">
      <alignment horizontal="center" vertical="center"/>
    </xf>
    <xf numFmtId="181" fontId="2" fillId="2" borderId="1" xfId="34" applyNumberFormat="true" applyFont="true" applyFill="true" applyBorder="true" applyAlignment="true">
      <alignment horizontal="center" vertical="center"/>
    </xf>
    <xf numFmtId="9" fontId="2" fillId="3" borderId="1" xfId="108" applyNumberFormat="true" applyFont="true" applyFill="true" applyBorder="true" applyAlignment="true">
      <alignment horizontal="center" vertical="center"/>
    </xf>
    <xf numFmtId="9" fontId="3" fillId="0" borderId="0" xfId="0" applyNumberFormat="true" applyFont="true">
      <alignment vertical="center"/>
    </xf>
    <xf numFmtId="9" fontId="2" fillId="3" borderId="1" xfId="108" applyFont="true" applyFill="true" applyBorder="true" applyAlignment="true">
      <alignment horizontal="center" vertical="center"/>
    </xf>
    <xf numFmtId="1" fontId="0" fillId="0" borderId="0" xfId="0" applyNumberFormat="true">
      <alignment vertical="center"/>
    </xf>
    <xf numFmtId="0" fontId="0" fillId="0" borderId="0" xfId="0" applyFont="true">
      <alignment vertical="center"/>
    </xf>
    <xf numFmtId="179" fontId="0" fillId="0" borderId="0" xfId="0" applyNumberFormat="true">
      <alignment vertical="center"/>
    </xf>
    <xf numFmtId="0" fontId="4" fillId="0" borderId="0" xfId="34" applyFont="true" applyFill="true" applyAlignment="true" applyProtection="true">
      <alignment horizontal="center" vertical="center"/>
    </xf>
    <xf numFmtId="0" fontId="5" fillId="0" borderId="0" xfId="34" applyFont="true" applyFill="true" applyAlignment="true" applyProtection="true">
      <alignment vertical="center"/>
    </xf>
    <xf numFmtId="0" fontId="6" fillId="0" borderId="0" xfId="34" applyFont="true" applyFill="true" applyAlignment="true" applyProtection="true">
      <alignment vertical="center"/>
    </xf>
    <xf numFmtId="0" fontId="7" fillId="0" borderId="0" xfId="0" applyFont="true" applyFill="true" applyAlignment="true">
      <alignment vertical="center"/>
    </xf>
    <xf numFmtId="0" fontId="0" fillId="0" borderId="0" xfId="34" applyFont="true" applyFill="true" applyAlignment="true" applyProtection="true">
      <alignment horizontal="center" vertical="center"/>
    </xf>
    <xf numFmtId="0" fontId="0" fillId="0" borderId="0" xfId="34" applyFont="true" applyFill="true" applyAlignment="true" applyProtection="true">
      <alignment horizontal="left" vertical="center"/>
    </xf>
    <xf numFmtId="0" fontId="0" fillId="0" borderId="0" xfId="34" applyFont="true" applyFill="true" applyAlignment="true" applyProtection="true">
      <alignment vertical="center"/>
    </xf>
    <xf numFmtId="0" fontId="8" fillId="0" borderId="0" xfId="34" applyFont="true" applyFill="true" applyAlignment="true" applyProtection="true">
      <alignment horizontal="left" vertical="center"/>
    </xf>
    <xf numFmtId="0" fontId="9" fillId="0" borderId="0" xfId="34" applyFont="true" applyFill="true" applyAlignment="true" applyProtection="true">
      <alignment horizontal="center" vertical="center" wrapText="true"/>
    </xf>
    <xf numFmtId="0" fontId="10" fillId="0" borderId="1" xfId="34" applyFont="true" applyFill="true" applyBorder="true" applyAlignment="true" applyProtection="true">
      <alignment horizontal="center" vertical="center" wrapText="true"/>
    </xf>
    <xf numFmtId="0" fontId="11" fillId="0" borderId="1" xfId="34" applyFont="true" applyFill="true" applyBorder="true" applyAlignment="true" applyProtection="true">
      <alignment horizontal="center" vertical="center" wrapText="true"/>
    </xf>
    <xf numFmtId="0" fontId="11" fillId="0" borderId="1" xfId="34" applyFont="true" applyFill="true" applyBorder="true" applyAlignment="true" applyProtection="true">
      <alignment horizontal="left" vertical="center" wrapText="true"/>
    </xf>
    <xf numFmtId="0" fontId="12" fillId="0" borderId="1" xfId="34" applyFont="true" applyFill="true" applyBorder="true" applyAlignment="true" applyProtection="true">
      <alignment horizontal="center" vertical="center" wrapText="true"/>
    </xf>
    <xf numFmtId="0" fontId="13" fillId="0" borderId="1" xfId="34" applyFont="true" applyFill="true" applyBorder="true" applyAlignment="true" applyProtection="true">
      <alignment horizontal="center" vertical="center" wrapText="true"/>
    </xf>
    <xf numFmtId="0" fontId="13" fillId="0" borderId="1" xfId="34" applyFont="true" applyFill="true" applyBorder="true" applyAlignment="true" applyProtection="true">
      <alignment horizontal="left" vertical="center" wrapText="true"/>
    </xf>
    <xf numFmtId="0" fontId="12" fillId="0" borderId="2" xfId="34" applyFont="true" applyFill="true" applyBorder="true" applyAlignment="true" applyProtection="true">
      <alignment horizontal="center" vertical="center" wrapText="true"/>
    </xf>
    <xf numFmtId="0" fontId="13" fillId="0" borderId="2" xfId="34" applyFont="true" applyFill="true" applyBorder="true" applyAlignment="true" applyProtection="true">
      <alignment horizontal="center" vertical="center" wrapText="true"/>
    </xf>
    <xf numFmtId="0" fontId="12" fillId="0" borderId="3" xfId="34" applyFont="true" applyFill="true" applyBorder="true" applyAlignment="true" applyProtection="true">
      <alignment horizontal="center" vertical="center" wrapText="true"/>
    </xf>
    <xf numFmtId="0" fontId="13" fillId="0" borderId="3" xfId="34" applyFont="true" applyFill="true" applyBorder="true" applyAlignment="true" applyProtection="true">
      <alignment horizontal="center" vertical="center" wrapText="true"/>
    </xf>
    <xf numFmtId="0" fontId="12" fillId="0" borderId="4" xfId="34" applyFont="true" applyFill="true" applyBorder="true" applyAlignment="true" applyProtection="true">
      <alignment horizontal="center" vertical="center" wrapText="true"/>
    </xf>
    <xf numFmtId="0" fontId="13" fillId="0" borderId="4" xfId="34" applyFont="true" applyFill="true" applyBorder="true" applyAlignment="true" applyProtection="true">
      <alignment horizontal="center" vertical="center" wrapText="true"/>
    </xf>
    <xf numFmtId="178" fontId="12" fillId="0" borderId="1" xfId="34" applyNumberFormat="true" applyFont="true" applyFill="true" applyBorder="true" applyAlignment="true" applyProtection="true">
      <alignment horizontal="center" vertical="center" wrapText="true"/>
    </xf>
    <xf numFmtId="0" fontId="14" fillId="0" borderId="1" xfId="34" applyFont="true" applyFill="true" applyBorder="true" applyAlignment="true" applyProtection="true">
      <alignment horizontal="center" vertical="center" wrapText="true"/>
    </xf>
    <xf numFmtId="0" fontId="15" fillId="0" borderId="1" xfId="34" applyFont="true" applyFill="true" applyBorder="true" applyAlignment="true" applyProtection="true">
      <alignment horizontal="center" vertical="center" wrapText="true"/>
    </xf>
    <xf numFmtId="179" fontId="12" fillId="0" borderId="1" xfId="34" applyNumberFormat="true" applyFont="true" applyFill="true" applyBorder="true" applyAlignment="true" applyProtection="true">
      <alignment horizontal="center" vertical="center" wrapText="true"/>
    </xf>
    <xf numFmtId="178" fontId="10" fillId="0" borderId="1" xfId="34" applyNumberFormat="true" applyFont="true" applyFill="true" applyBorder="true" applyAlignment="true" applyProtection="true">
      <alignment horizontal="center" vertical="center" wrapText="true"/>
    </xf>
    <xf numFmtId="0" fontId="16" fillId="0" borderId="0" xfId="34" applyFont="true" applyFill="true" applyBorder="true" applyAlignment="true" applyProtection="true">
      <alignment horizontal="left" vertical="center" wrapText="true"/>
    </xf>
    <xf numFmtId="0" fontId="17" fillId="0" borderId="0" xfId="34" applyFont="true" applyFill="true" applyAlignment="true" applyProtection="true">
      <alignment horizontal="center" vertical="center"/>
    </xf>
    <xf numFmtId="0" fontId="5" fillId="0" borderId="0" xfId="34" applyFont="true" applyFill="true" applyAlignment="true" applyProtection="true">
      <alignment horizontal="left" vertical="center" wrapText="true"/>
    </xf>
    <xf numFmtId="0" fontId="18" fillId="0" borderId="0" xfId="34" applyFont="true" applyFill="true" applyAlignment="true" applyProtection="true">
      <alignment vertical="center"/>
    </xf>
    <xf numFmtId="0" fontId="19" fillId="0" borderId="0" xfId="34" applyFont="true" applyFill="true" applyAlignment="true" applyProtection="true">
      <alignment vertical="center"/>
    </xf>
    <xf numFmtId="0" fontId="20" fillId="0" borderId="0" xfId="0" applyFont="true" applyFill="true" applyAlignment="true">
      <alignment horizontal="center" vertical="center"/>
    </xf>
    <xf numFmtId="0" fontId="21" fillId="0" borderId="0" xfId="0" applyFont="true" applyFill="true" applyAlignment="true">
      <alignment horizontal="center" vertical="center"/>
    </xf>
    <xf numFmtId="0" fontId="20" fillId="4" borderId="0" xfId="0" applyFont="true" applyFill="true" applyAlignment="true">
      <alignment horizontal="center" vertical="center"/>
    </xf>
    <xf numFmtId="0" fontId="22" fillId="0" borderId="0" xfId="0" applyFont="true" applyFill="true" applyAlignment="true">
      <alignment horizontal="center" vertical="center"/>
    </xf>
    <xf numFmtId="0" fontId="23" fillId="0" borderId="0" xfId="0" applyFont="true" applyFill="true" applyAlignment="true">
      <alignment horizontal="center" vertical="center" wrapText="true"/>
    </xf>
    <xf numFmtId="0" fontId="23" fillId="0" borderId="0" xfId="0" applyFont="true" applyFill="true" applyAlignment="true">
      <alignment horizontal="left" vertical="center" wrapText="true"/>
    </xf>
    <xf numFmtId="183" fontId="22" fillId="0" borderId="0" xfId="0" applyNumberFormat="true" applyFont="true" applyFill="true" applyAlignment="true">
      <alignment horizontal="center" vertical="center"/>
    </xf>
    <xf numFmtId="177" fontId="18" fillId="0" borderId="0" xfId="0" applyNumberFormat="true" applyFont="true" applyFill="true" applyAlignment="true">
      <alignment horizontal="center" vertical="center"/>
    </xf>
    <xf numFmtId="183" fontId="22" fillId="0" borderId="0" xfId="0" applyNumberFormat="true" applyFont="true" applyFill="true" applyAlignment="true">
      <alignment horizontal="center" vertical="center" wrapText="true"/>
    </xf>
    <xf numFmtId="0" fontId="18" fillId="0" borderId="0" xfId="0" applyFont="true" applyFill="true" applyAlignment="true">
      <alignment horizontal="center" vertical="center"/>
    </xf>
    <xf numFmtId="0" fontId="18" fillId="0" borderId="0" xfId="0" applyFont="true" applyFill="true" applyAlignment="true">
      <alignment horizontal="center" vertical="center" wrapText="true"/>
    </xf>
    <xf numFmtId="0" fontId="18" fillId="0" borderId="0" xfId="0" applyFont="true" applyFill="true" applyBorder="true" applyAlignment="true">
      <alignment horizontal="center" vertical="center"/>
    </xf>
    <xf numFmtId="0" fontId="24" fillId="0" borderId="0" xfId="0" applyFont="true" applyFill="true" applyAlignment="true">
      <alignment horizontal="center" vertical="center"/>
    </xf>
    <xf numFmtId="0" fontId="25" fillId="0" borderId="0" xfId="0" applyFont="true" applyFill="true" applyAlignment="true">
      <alignment horizontal="left" vertical="center"/>
    </xf>
    <xf numFmtId="0" fontId="26" fillId="0" borderId="0" xfId="0" applyFont="true" applyFill="true" applyAlignment="true">
      <alignment horizontal="center" vertical="center"/>
    </xf>
    <xf numFmtId="0" fontId="27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183" fontId="15" fillId="0" borderId="1" xfId="0" applyNumberFormat="true" applyFont="true" applyFill="true" applyBorder="true" applyAlignment="true">
      <alignment horizontal="center" vertical="center"/>
    </xf>
    <xf numFmtId="183" fontId="15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vertical="center" wrapText="true"/>
    </xf>
    <xf numFmtId="0" fontId="15" fillId="0" borderId="2" xfId="0" applyFont="true" applyFill="true" applyBorder="true" applyAlignment="true">
      <alignment horizontal="center" vertical="center"/>
    </xf>
    <xf numFmtId="0" fontId="15" fillId="0" borderId="4" xfId="0" applyFont="true" applyFill="true" applyBorder="true" applyAlignment="true">
      <alignment horizontal="center" vertical="center"/>
    </xf>
    <xf numFmtId="183" fontId="15" fillId="0" borderId="2" xfId="0" applyNumberFormat="true" applyFont="true" applyFill="true" applyBorder="true" applyAlignment="true">
      <alignment horizontal="center" vertical="center"/>
    </xf>
    <xf numFmtId="183" fontId="15" fillId="0" borderId="4" xfId="0" applyNumberFormat="true" applyFont="true" applyFill="true" applyBorder="true" applyAlignment="true">
      <alignment horizontal="center" vertical="center"/>
    </xf>
    <xf numFmtId="183" fontId="27" fillId="0" borderId="1" xfId="0" applyNumberFormat="true" applyFont="true" applyFill="true" applyBorder="true" applyAlignment="true">
      <alignment horizontal="center" vertical="center" wrapText="true"/>
    </xf>
    <xf numFmtId="177" fontId="27" fillId="0" borderId="1" xfId="0" applyNumberFormat="true" applyFont="true" applyFill="true" applyBorder="true" applyAlignment="true">
      <alignment horizontal="center" vertical="center" wrapText="true"/>
    </xf>
    <xf numFmtId="183" fontId="10" fillId="0" borderId="1" xfId="34" applyNumberFormat="true" applyFont="true" applyFill="true" applyBorder="true" applyAlignment="true" applyProtection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/>
    </xf>
    <xf numFmtId="0" fontId="28" fillId="0" borderId="0" xfId="34" applyFont="true" applyFill="true" applyBorder="true" applyAlignment="true" applyProtection="true">
      <alignment horizontal="left" vertical="center"/>
    </xf>
    <xf numFmtId="0" fontId="26" fillId="0" borderId="0" xfId="0" applyFont="true" applyFill="true" applyAlignment="true">
      <alignment horizontal="center" vertical="center" wrapText="true"/>
    </xf>
    <xf numFmtId="0" fontId="27" fillId="0" borderId="0" xfId="0" applyFont="true" applyFill="true" applyBorder="true" applyAlignment="true">
      <alignment horizontal="center" vertical="center" wrapText="true"/>
    </xf>
    <xf numFmtId="176" fontId="29" fillId="0" borderId="0" xfId="108" applyNumberFormat="true" applyFont="true" applyFill="true" applyBorder="true" applyAlignment="true" applyProtection="true">
      <alignment horizontal="center" vertical="center"/>
      <protection locked="false"/>
    </xf>
    <xf numFmtId="176" fontId="30" fillId="0" borderId="0" xfId="108" applyNumberFormat="true" applyFont="true" applyFill="true" applyBorder="true" applyAlignment="true" applyProtection="true">
      <alignment horizontal="center" vertical="center"/>
      <protection locked="false"/>
    </xf>
    <xf numFmtId="183" fontId="14" fillId="5" borderId="1" xfId="0" applyNumberFormat="true" applyFont="true" applyFill="true" applyBorder="true" applyAlignment="true">
      <alignment horizontal="center" vertical="center" wrapText="true"/>
    </xf>
    <xf numFmtId="176" fontId="31" fillId="0" borderId="0" xfId="108" applyNumberFormat="true" applyFont="true" applyFill="true" applyBorder="true" applyAlignment="true" applyProtection="true">
      <alignment horizontal="center" vertical="center"/>
      <protection locked="false"/>
    </xf>
    <xf numFmtId="0" fontId="32" fillId="0" borderId="0" xfId="0" applyFont="true" applyFill="true" applyAlignment="true">
      <alignment horizontal="center" vertical="center"/>
    </xf>
    <xf numFmtId="0" fontId="27" fillId="0" borderId="0" xfId="0" applyFont="true" applyFill="true" applyAlignment="true">
      <alignment horizontal="center" vertical="center"/>
    </xf>
    <xf numFmtId="183" fontId="10" fillId="0" borderId="0" xfId="34" applyNumberFormat="true" applyFont="true" applyFill="true" applyBorder="true" applyAlignment="true" applyProtection="true">
      <alignment horizontal="center" vertical="center" wrapText="true"/>
    </xf>
    <xf numFmtId="0" fontId="15" fillId="0" borderId="0" xfId="0" applyFont="true" applyFill="true" applyAlignment="true">
      <alignment horizontal="center" vertical="center"/>
    </xf>
    <xf numFmtId="183" fontId="15" fillId="0" borderId="0" xfId="0" applyNumberFormat="true" applyFont="true" applyFill="true" applyAlignment="true">
      <alignment horizontal="center" vertical="center"/>
    </xf>
    <xf numFmtId="0" fontId="15" fillId="4" borderId="0" xfId="0" applyFont="true" applyFill="true" applyAlignment="true">
      <alignment horizontal="center" vertical="center"/>
    </xf>
    <xf numFmtId="0" fontId="33" fillId="0" borderId="0" xfId="0" applyFont="true" applyFill="true" applyAlignment="true">
      <alignment horizontal="center" vertical="center"/>
    </xf>
    <xf numFmtId="183" fontId="15" fillId="0" borderId="3" xfId="0" applyNumberFormat="true" applyFont="true" applyFill="true" applyBorder="true" applyAlignment="true">
      <alignment horizontal="center" vertical="center"/>
    </xf>
    <xf numFmtId="0" fontId="15" fillId="0" borderId="3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left" vertical="center"/>
    </xf>
    <xf numFmtId="183" fontId="14" fillId="0" borderId="1" xfId="0" applyNumberFormat="true" applyFont="true" applyFill="true" applyBorder="true" applyAlignment="true">
      <alignment horizontal="center" vertical="center" wrapText="true"/>
    </xf>
    <xf numFmtId="176" fontId="34" fillId="0" borderId="0" xfId="108" applyNumberFormat="true" applyFont="true" applyFill="true" applyBorder="true" applyAlignment="true" applyProtection="true">
      <alignment horizontal="center" vertical="center"/>
      <protection locked="false"/>
    </xf>
    <xf numFmtId="0" fontId="14" fillId="0" borderId="0" xfId="0" applyFont="true" applyFill="true" applyAlignment="true">
      <alignment horizontal="left" vertical="center"/>
    </xf>
    <xf numFmtId="0" fontId="0" fillId="0" borderId="0" xfId="34" applyFont="true">
      <alignment vertical="center"/>
    </xf>
    <xf numFmtId="0" fontId="0" fillId="0" borderId="0" xfId="34" applyFill="true">
      <alignment vertical="center"/>
    </xf>
    <xf numFmtId="0" fontId="0" fillId="0" borderId="0" xfId="34" applyAlignment="true">
      <alignment horizontal="center" vertical="center"/>
    </xf>
    <xf numFmtId="0" fontId="35" fillId="0" borderId="0" xfId="34" applyFont="true" applyAlignment="true">
      <alignment horizontal="center" vertical="center"/>
    </xf>
    <xf numFmtId="177" fontId="35" fillId="0" borderId="0" xfId="34" applyNumberFormat="true" applyFont="true" applyAlignment="true">
      <alignment horizontal="center" vertical="center"/>
    </xf>
    <xf numFmtId="9" fontId="35" fillId="0" borderId="0" xfId="108" applyFont="true" applyAlignment="true">
      <alignment horizontal="center" vertical="center"/>
    </xf>
    <xf numFmtId="0" fontId="0" fillId="0" borderId="0" xfId="34" applyBorder="true">
      <alignment vertical="center"/>
    </xf>
    <xf numFmtId="0" fontId="0" fillId="0" borderId="0" xfId="34">
      <alignment vertical="center"/>
    </xf>
    <xf numFmtId="0" fontId="36" fillId="0" borderId="0" xfId="34" applyFont="true" applyAlignment="true">
      <alignment horizontal="left" vertical="center"/>
    </xf>
    <xf numFmtId="0" fontId="9" fillId="0" borderId="0" xfId="34" applyFont="true" applyAlignment="true">
      <alignment horizontal="center" vertical="center"/>
    </xf>
    <xf numFmtId="0" fontId="37" fillId="0" borderId="1" xfId="34" applyFont="true" applyFill="true" applyBorder="true" applyAlignment="true">
      <alignment horizontal="center" vertical="center" wrapText="true"/>
    </xf>
    <xf numFmtId="0" fontId="37" fillId="0" borderId="5" xfId="34" applyFont="true" applyFill="true" applyBorder="true" applyAlignment="true">
      <alignment horizontal="center" vertical="center" wrapText="true"/>
    </xf>
    <xf numFmtId="0" fontId="21" fillId="0" borderId="6" xfId="34" applyFont="true" applyFill="true" applyBorder="true" applyAlignment="true">
      <alignment horizontal="center" vertical="center" wrapText="true"/>
    </xf>
    <xf numFmtId="0" fontId="21" fillId="0" borderId="1" xfId="34" applyFont="true" applyFill="true" applyBorder="true" applyAlignment="true">
      <alignment horizontal="center" vertical="center" wrapText="true"/>
    </xf>
    <xf numFmtId="180" fontId="21" fillId="0" borderId="1" xfId="34" applyNumberFormat="true" applyFont="true" applyFill="true" applyBorder="true" applyAlignment="true">
      <alignment horizontal="center" vertical="center" wrapText="true"/>
    </xf>
    <xf numFmtId="181" fontId="37" fillId="0" borderId="1" xfId="34" applyNumberFormat="true" applyFont="true" applyFill="true" applyBorder="true" applyAlignment="true">
      <alignment horizontal="center" vertical="center" wrapText="true"/>
    </xf>
    <xf numFmtId="0" fontId="35" fillId="0" borderId="1" xfId="34" applyFont="true" applyBorder="true" applyAlignment="true">
      <alignment horizontal="center" vertical="center"/>
    </xf>
    <xf numFmtId="0" fontId="38" fillId="0" borderId="1" xfId="34" applyFont="true" applyBorder="true" applyAlignment="true">
      <alignment horizontal="center" vertical="center"/>
    </xf>
    <xf numFmtId="0" fontId="2" fillId="0" borderId="1" xfId="34" applyFont="true" applyBorder="true" applyAlignment="true">
      <alignment horizontal="center" vertical="center"/>
    </xf>
    <xf numFmtId="182" fontId="2" fillId="0" borderId="1" xfId="34" applyNumberFormat="true" applyFont="true" applyFill="true" applyBorder="true" applyAlignment="true">
      <alignment horizontal="center" vertical="center"/>
    </xf>
    <xf numFmtId="0" fontId="35" fillId="6" borderId="1" xfId="34" applyFont="true" applyFill="true" applyBorder="true" applyAlignment="true">
      <alignment horizontal="center" vertical="center"/>
    </xf>
    <xf numFmtId="0" fontId="1" fillId="6" borderId="1" xfId="34" applyFont="true" applyFill="true" applyBorder="true" applyAlignment="true">
      <alignment horizontal="left" vertical="center"/>
    </xf>
    <xf numFmtId="178" fontId="2" fillId="6" borderId="1" xfId="34" applyNumberFormat="true" applyFont="true" applyFill="true" applyBorder="true" applyAlignment="true">
      <alignment horizontal="center" vertical="center"/>
    </xf>
    <xf numFmtId="182" fontId="2" fillId="6" borderId="1" xfId="34" applyNumberFormat="true" applyFont="true" applyFill="true" applyBorder="true" applyAlignment="true">
      <alignment horizontal="center" vertical="center"/>
    </xf>
    <xf numFmtId="0" fontId="1" fillId="2" borderId="1" xfId="34" applyFont="true" applyFill="true" applyBorder="true" applyAlignment="true">
      <alignment horizontal="center" vertical="center"/>
    </xf>
    <xf numFmtId="182" fontId="2" fillId="7" borderId="1" xfId="34" applyNumberFormat="true" applyFont="true" applyFill="true" applyBorder="true" applyAlignment="true">
      <alignment horizontal="center" vertical="center"/>
    </xf>
    <xf numFmtId="0" fontId="39" fillId="0" borderId="1" xfId="34" applyFont="true" applyBorder="true" applyAlignment="true">
      <alignment horizontal="center" vertical="center"/>
    </xf>
    <xf numFmtId="182" fontId="35" fillId="0" borderId="1" xfId="34" applyNumberFormat="true" applyFont="true" applyBorder="true" applyAlignment="true">
      <alignment horizontal="center" vertical="center"/>
    </xf>
    <xf numFmtId="182" fontId="35" fillId="0" borderId="1" xfId="34" applyNumberFormat="true" applyFont="true" applyFill="true" applyBorder="true" applyAlignment="true">
      <alignment horizontal="center" vertical="center"/>
    </xf>
    <xf numFmtId="0" fontId="39" fillId="0" borderId="1" xfId="34" applyFont="true" applyFill="true" applyBorder="true" applyAlignment="true">
      <alignment horizontal="center" vertical="center"/>
    </xf>
    <xf numFmtId="0" fontId="35" fillId="0" borderId="1" xfId="34" applyFont="true" applyFill="true" applyBorder="true" applyAlignment="true">
      <alignment horizontal="center" vertical="center"/>
    </xf>
    <xf numFmtId="0" fontId="2" fillId="2" borderId="1" xfId="34" applyFont="true" applyFill="true" applyBorder="true" applyAlignment="true">
      <alignment horizontal="center" vertical="center"/>
    </xf>
    <xf numFmtId="0" fontId="39" fillId="0" borderId="1" xfId="34" applyFont="true" applyFill="true" applyBorder="true" applyAlignment="true">
      <alignment horizontal="center" vertical="center" wrapText="true"/>
    </xf>
    <xf numFmtId="180" fontId="21" fillId="0" borderId="2" xfId="34" applyNumberFormat="true" applyFont="true" applyFill="true" applyBorder="true" applyAlignment="true">
      <alignment horizontal="center" vertical="center" wrapText="true"/>
    </xf>
    <xf numFmtId="177" fontId="37" fillId="0" borderId="1" xfId="34" applyNumberFormat="true" applyFont="true" applyFill="true" applyBorder="true" applyAlignment="true">
      <alignment horizontal="center" vertical="center" wrapText="true"/>
    </xf>
    <xf numFmtId="180" fontId="21" fillId="0" borderId="4" xfId="34" applyNumberFormat="true" applyFont="true" applyFill="true" applyBorder="true" applyAlignment="true">
      <alignment horizontal="center" vertical="center" wrapText="true"/>
    </xf>
    <xf numFmtId="176" fontId="2" fillId="0" borderId="1" xfId="108" applyNumberFormat="true" applyFont="true" applyFill="true" applyBorder="true" applyAlignment="true">
      <alignment horizontal="center" vertical="center"/>
    </xf>
    <xf numFmtId="177" fontId="2" fillId="0" borderId="1" xfId="34" applyNumberFormat="true" applyFont="true" applyBorder="true" applyAlignment="true">
      <alignment horizontal="center" vertical="center"/>
    </xf>
    <xf numFmtId="9" fontId="2" fillId="6" borderId="1" xfId="108" applyNumberFormat="true" applyFont="true" applyFill="true" applyBorder="true" applyAlignment="true">
      <alignment horizontal="center" vertical="center"/>
    </xf>
    <xf numFmtId="177" fontId="2" fillId="8" borderId="1" xfId="34" applyNumberFormat="true" applyFont="true" applyFill="true" applyBorder="true" applyAlignment="true">
      <alignment horizontal="center" vertical="center"/>
    </xf>
    <xf numFmtId="177" fontId="2" fillId="7" borderId="1" xfId="34" applyNumberFormat="true" applyFont="true" applyFill="true" applyBorder="true" applyAlignment="true">
      <alignment horizontal="center" vertical="center"/>
    </xf>
    <xf numFmtId="9" fontId="35" fillId="0" borderId="1" xfId="108" applyNumberFormat="true" applyFont="true" applyFill="true" applyBorder="true" applyAlignment="true">
      <alignment horizontal="center" vertical="center"/>
    </xf>
    <xf numFmtId="177" fontId="35" fillId="0" borderId="1" xfId="34" applyNumberFormat="true" applyFont="true" applyFill="true" applyBorder="true" applyAlignment="true">
      <alignment horizontal="center" vertical="center"/>
    </xf>
    <xf numFmtId="9" fontId="37" fillId="0" borderId="1" xfId="108" applyFont="true" applyFill="true" applyBorder="true" applyAlignment="true">
      <alignment horizontal="center" vertical="center" wrapText="true"/>
    </xf>
    <xf numFmtId="9" fontId="21" fillId="0" borderId="1" xfId="108" applyFont="true" applyFill="true" applyBorder="true" applyAlignment="true">
      <alignment horizontal="center" vertical="center" wrapText="true"/>
    </xf>
    <xf numFmtId="176" fontId="20" fillId="0" borderId="1" xfId="108" applyNumberFormat="true" applyFont="true" applyFill="true" applyBorder="true" applyAlignment="true">
      <alignment horizontal="center" vertical="center"/>
    </xf>
    <xf numFmtId="176" fontId="0" fillId="0" borderId="0" xfId="34" applyNumberFormat="true" applyFont="true" applyBorder="true">
      <alignment vertical="center"/>
    </xf>
    <xf numFmtId="9" fontId="20" fillId="8" borderId="1" xfId="108" applyNumberFormat="true" applyFont="true" applyFill="true" applyBorder="true" applyAlignment="true">
      <alignment horizontal="center" vertical="center"/>
    </xf>
    <xf numFmtId="9" fontId="21" fillId="0" borderId="1" xfId="108" applyNumberFormat="true" applyFont="true" applyFill="true" applyBorder="true" applyAlignment="true">
      <alignment horizontal="center" vertical="center"/>
    </xf>
    <xf numFmtId="176" fontId="0" fillId="0" borderId="0" xfId="34" applyNumberFormat="true" applyBorder="true">
      <alignment vertical="center"/>
    </xf>
    <xf numFmtId="176" fontId="0" fillId="0" borderId="0" xfId="34" applyNumberFormat="true" applyFill="true" applyBorder="true">
      <alignment vertical="center"/>
    </xf>
    <xf numFmtId="176" fontId="0" fillId="0" borderId="0" xfId="34" applyNumberFormat="true" applyFont="true">
      <alignment vertical="center"/>
    </xf>
    <xf numFmtId="176" fontId="0" fillId="0" borderId="0" xfId="34" applyNumberFormat="true">
      <alignment vertical="center"/>
    </xf>
    <xf numFmtId="176" fontId="0" fillId="0" borderId="0" xfId="34" applyNumberFormat="true" applyFill="true">
      <alignment vertical="center"/>
    </xf>
    <xf numFmtId="182" fontId="2" fillId="9" borderId="1" xfId="34" applyNumberFormat="true" applyFont="true" applyFill="true" applyBorder="true" applyAlignment="true">
      <alignment horizontal="center" vertical="center"/>
    </xf>
    <xf numFmtId="0" fontId="0" fillId="0" borderId="0" xfId="34" applyAlignment="true">
      <alignment horizontal="left" vertical="center"/>
    </xf>
  </cellXfs>
  <cellStyles count="149">
    <cellStyle name="常规" xfId="0" builtinId="0"/>
    <cellStyle name="60% - 强调文字颜色 6 3" xfId="1"/>
    <cellStyle name="标题 2 2 2" xfId="2"/>
    <cellStyle name="好_RESULTS 2" xfId="3"/>
    <cellStyle name="40% - 强调文字颜色 3 12" xfId="4"/>
    <cellStyle name="千位分隔 2 4 5" xfId="5"/>
    <cellStyle name="强调文字颜色 6 4 3" xfId="6"/>
    <cellStyle name="常规 106" xfId="7"/>
    <cellStyle name="20% - 强调文字颜色 5 12" xfId="8"/>
    <cellStyle name="20% - 强调文字颜色 4 12" xfId="9"/>
    <cellStyle name="标题 2 5" xfId="10"/>
    <cellStyle name="注释 5 3" xfId="11"/>
    <cellStyle name="常规 19 8" xfId="12"/>
    <cellStyle name="标题 3 5" xfId="13"/>
    <cellStyle name="常规 100 2" xfId="14"/>
    <cellStyle name="强调文字颜色 5 6" xfId="15"/>
    <cellStyle name="强调文字颜色 6 6" xfId="16"/>
    <cellStyle name="标题 8" xfId="17"/>
    <cellStyle name="输入 7" xfId="18"/>
    <cellStyle name="标题 1 5" xfId="19"/>
    <cellStyle name="强调文字颜色 2 6" xfId="20"/>
    <cellStyle name="20% - 强调文字颜色 3 12" xfId="21"/>
    <cellStyle name="强调文字颜色 3 4 3" xfId="22"/>
    <cellStyle name="60% - 强调文字颜色 5 5" xfId="23"/>
    <cellStyle name="常规 2 2 11" xfId="24"/>
    <cellStyle name="40% - 强调文字颜色 1 12" xfId="25"/>
    <cellStyle name="ColLevel_0" xfId="26"/>
    <cellStyle name="常规 93" xfId="27"/>
    <cellStyle name="常规 6 9" xfId="28"/>
    <cellStyle name="60% - 强调文字颜色 3 5" xfId="29"/>
    <cellStyle name="40% - 强调文字颜色 4 12" xfId="30"/>
    <cellStyle name="标题 4 2 6 2" xfId="31"/>
    <cellStyle name="60% - 强调文字颜色 3 2 7" xfId="32"/>
    <cellStyle name="标题 3 2 2 4" xfId="33"/>
    <cellStyle name="常规 100" xfId="34"/>
    <cellStyle name="60% - 强调文字颜色 5 3 5" xfId="35"/>
    <cellStyle name="40% - 强调文字颜色 5 12" xfId="36"/>
    <cellStyle name="适中 2" xfId="37"/>
    <cellStyle name="好_VERA_1 5 3" xfId="38"/>
    <cellStyle name="40% - 强调文字颜色 6 12" xfId="39"/>
    <cellStyle name="链接单元格 3" xfId="40"/>
    <cellStyle name="输入 2 2 9 2 4" xfId="41"/>
    <cellStyle name="20% - 强调文字颜色 1 12" xfId="42"/>
    <cellStyle name="百分比 12" xfId="43"/>
    <cellStyle name="注释 9" xfId="44"/>
    <cellStyle name="输出 2 2 4 3 3" xfId="45"/>
    <cellStyle name="标题 5 3 4" xfId="46"/>
    <cellStyle name="标题 1 2 2 4" xfId="47"/>
    <cellStyle name="警告文本 6" xfId="48"/>
    <cellStyle name="常规 85" xfId="49"/>
    <cellStyle name="检查单元格 5" xfId="50"/>
    <cellStyle name="常规 8 2 3 3" xfId="51"/>
    <cellStyle name="计算 2 2 9 2 3" xfId="52"/>
    <cellStyle name="强调文字颜色 3" xfId="53" builtinId="37"/>
    <cellStyle name="解释性文本 2 2" xfId="54"/>
    <cellStyle name="40% - 强调文字颜色 2" xfId="55" builtinId="35"/>
    <cellStyle name="60% - 强调文字颜色 2" xfId="56" builtinId="36"/>
    <cellStyle name="20% - 强调文字颜色 5 3 6" xfId="57"/>
    <cellStyle name="40% - 强调文字颜色 1" xfId="58" builtinId="31"/>
    <cellStyle name="强调文字颜色 2" xfId="59" builtinId="33"/>
    <cellStyle name="适中" xfId="60" builtinId="28"/>
    <cellStyle name="强调文字颜色 1" xfId="61" builtinId="29"/>
    <cellStyle name="强调文字颜色 4 6" xfId="62"/>
    <cellStyle name="20% - 强调文字颜色 2 12" xfId="63"/>
    <cellStyle name="标题 4" xfId="64" builtinId="19"/>
    <cellStyle name="好" xfId="65" builtinId="26"/>
    <cellStyle name="标题" xfId="66" builtinId="15"/>
    <cellStyle name="60% - 强调文字颜色 3" xfId="67" builtinId="40"/>
    <cellStyle name="60% - 强调文字颜色 1" xfId="68" builtinId="32"/>
    <cellStyle name="链接单元格" xfId="69" builtinId="24"/>
    <cellStyle name="强调文字颜色 3 6" xfId="70"/>
    <cellStyle name="检查单元格" xfId="71" builtinId="23"/>
    <cellStyle name="40% - 强调文字颜色 2 12" xfId="72"/>
    <cellStyle name="强调文字颜色 1 6" xfId="73"/>
    <cellStyle name="20% - 强调文字颜色 1 2" xfId="74"/>
    <cellStyle name="40% - 强调文字颜色 3" xfId="75" builtinId="39"/>
    <cellStyle name="强调文字颜色 4" xfId="76" builtinId="41"/>
    <cellStyle name="强调文字颜色 4 4 3" xfId="77"/>
    <cellStyle name="千位分隔[0]" xfId="78" builtinId="6"/>
    <cellStyle name="60% - 强调文字颜色 1 2 4 4" xfId="79"/>
    <cellStyle name="已访问的超链接" xfId="80" builtinId="9"/>
    <cellStyle name="常规 3 3 7 2" xfId="81"/>
    <cellStyle name="60% - 强调文字颜色 4 5" xfId="82"/>
    <cellStyle name="计算" xfId="83" builtinId="22"/>
    <cellStyle name="20% - 强调文字颜色 4" xfId="84" builtinId="42"/>
    <cellStyle name="差" xfId="85" builtinId="27"/>
    <cellStyle name="货币" xfId="86" builtinId="4"/>
    <cellStyle name="40% - 强调文字颜色 6 4 2" xfId="87"/>
    <cellStyle name="20% - 强调文字颜色 3" xfId="88" builtinId="38"/>
    <cellStyle name="60% - 强调文字颜色 6" xfId="89" builtinId="52"/>
    <cellStyle name="超链接" xfId="90" builtinId="8"/>
    <cellStyle name="标题 1" xfId="91" builtinId="16"/>
    <cellStyle name="20% - 强调文字颜色 3 2 3 3" xfId="92"/>
    <cellStyle name="输入" xfId="93" builtinId="20"/>
    <cellStyle name="60% - 强调文字颜色 5" xfId="94" builtinId="48"/>
    <cellStyle name="20% - 强调文字颜色 2" xfId="95" builtinId="34"/>
    <cellStyle name="20% - 强调文字颜色 2 3 6" xfId="96"/>
    <cellStyle name="警告文本" xfId="97" builtinId="11"/>
    <cellStyle name="60% - 强调文字颜色 1 5" xfId="98"/>
    <cellStyle name="注释" xfId="99" builtinId="10"/>
    <cellStyle name="60% - 强调文字颜色 4" xfId="100" builtinId="44"/>
    <cellStyle name="适中 5" xfId="101"/>
    <cellStyle name="常规 2 3 11" xfId="102"/>
    <cellStyle name="标题 2" xfId="103" builtinId="17"/>
    <cellStyle name="汇总 8" xfId="104"/>
    <cellStyle name="千位分隔" xfId="105" builtinId="3"/>
    <cellStyle name="普通_laroux" xfId="106"/>
    <cellStyle name="20% - 强调文字颜色 1" xfId="107" builtinId="30"/>
    <cellStyle name="百分比" xfId="108" builtinId="5"/>
    <cellStyle name="汇总" xfId="109" builtinId="25"/>
    <cellStyle name="解释性文本" xfId="110" builtinId="53"/>
    <cellStyle name="20% - 强调文字颜色 6 12" xfId="111"/>
    <cellStyle name="标题 3" xfId="112" builtinId="18"/>
    <cellStyle name="输出" xfId="113" builtinId="21"/>
    <cellStyle name="40% - 强调文字颜色 4" xfId="114" builtinId="43"/>
    <cellStyle name="常规 4 4 3" xfId="115"/>
    <cellStyle name="强调文字颜色 5" xfId="116" builtinId="45"/>
    <cellStyle name="20% - 强调文字颜色 5" xfId="117" builtinId="46"/>
    <cellStyle name="货币[0]" xfId="118" builtinId="7"/>
    <cellStyle name="40% - 强调文字颜色 5" xfId="119" builtinId="47"/>
    <cellStyle name="强调文字颜色 6" xfId="120" builtinId="49"/>
    <cellStyle name="20% - 强调文字颜色 6" xfId="121" builtinId="50"/>
    <cellStyle name="输出 6" xfId="122"/>
    <cellStyle name="40% - 强调文字颜色 6" xfId="123" builtinId="51"/>
    <cellStyle name="注释 2 2 18" xfId="124"/>
    <cellStyle name="强调文字颜色 1 2 3" xfId="125"/>
    <cellStyle name="警告文本 2 2 5" xfId="126"/>
    <cellStyle name="60% - 强调文字颜色 6 5" xfId="127"/>
    <cellStyle name="强调文字颜色 2 2 4 4" xfId="128"/>
    <cellStyle name="40% - 强调文字颜色 4 3 4" xfId="129"/>
    <cellStyle name="千位_laroux" xfId="130"/>
    <cellStyle name="40% - 强调文字颜色 2 2 3 2 2" xfId="131"/>
    <cellStyle name="百分比 2 8 2" xfId="132"/>
    <cellStyle name="链接单元格 5" xfId="133"/>
    <cellStyle name="40% - 强调文字颜色 3 3 2 6 3" xfId="134"/>
    <cellStyle name="常规 44" xfId="135"/>
    <cellStyle name="解释性文本 5" xfId="136"/>
    <cellStyle name="20% - 强调文字颜色 6 3 2 5 3" xfId="137"/>
    <cellStyle name="差_VERA 5 3" xfId="138"/>
    <cellStyle name="千位[0]_laroux" xfId="139"/>
    <cellStyle name="汇总 3 2 10" xfId="140"/>
    <cellStyle name="计算 7" xfId="141"/>
    <cellStyle name="40% - 强调文字颜色 5 4 2 2" xfId="142"/>
    <cellStyle name="60% - 强调文字颜色 2 5" xfId="143"/>
    <cellStyle name="常规 6 5" xfId="144"/>
    <cellStyle name="差_RESULTS 2 3" xfId="145"/>
    <cellStyle name="60% - 强调文字颜色 2 3" xfId="146"/>
    <cellStyle name="检查单元格 2 5 3" xfId="147"/>
    <cellStyle name="常规 103" xfId="148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2D2D"/>
      <color rgb="00FF4343"/>
      <color rgb="00FFFFFF"/>
      <color rgb="00FF0101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zjslt/Desktop/&#19979;&#36733;/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114"/>
  <sheetViews>
    <sheetView tabSelected="1" view="pageBreakPreview" zoomScaleNormal="115" zoomScaleSheetLayoutView="100" workbookViewId="0">
      <pane xSplit="2" ySplit="5" topLeftCell="C6" activePane="bottomRight" state="frozenSplit"/>
      <selection/>
      <selection pane="topRight"/>
      <selection pane="bottomLeft"/>
      <selection pane="bottomRight" activeCell="A6" sqref="$A6:$XFD8"/>
    </sheetView>
  </sheetViews>
  <sheetFormatPr defaultColWidth="9" defaultRowHeight="15"/>
  <cols>
    <col min="1" max="1" width="4.625" style="96" customWidth="true"/>
    <col min="2" max="2" width="10.375" style="97" customWidth="true"/>
    <col min="3" max="3" width="7.25" style="97" customWidth="true"/>
    <col min="4" max="4" width="8.875" style="98" customWidth="true"/>
    <col min="5" max="5" width="8.5" style="98" customWidth="true"/>
    <col min="6" max="8" width="9" style="98" customWidth="true"/>
    <col min="9" max="9" width="9.375" style="98" customWidth="true"/>
    <col min="10" max="10" width="8" style="99" customWidth="true"/>
    <col min="11" max="11" width="7.625" style="97" customWidth="true"/>
    <col min="12" max="12" width="10.5" style="100" customWidth="true"/>
    <col min="13" max="13" width="9" style="101" customWidth="true"/>
    <col min="14" max="16384" width="9" style="101"/>
  </cols>
  <sheetData>
    <row r="1" ht="21" customHeight="true" spans="1:2">
      <c r="A1" s="102" t="s">
        <v>0</v>
      </c>
      <c r="B1" s="102"/>
    </row>
    <row r="2" ht="24" spans="1:1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ht="20" customHeight="true" spans="1:11">
      <c r="A3" s="104" t="s">
        <v>2</v>
      </c>
      <c r="B3" s="104" t="s">
        <v>3</v>
      </c>
      <c r="C3" s="105" t="s">
        <v>4</v>
      </c>
      <c r="D3" s="106"/>
      <c r="E3" s="106"/>
      <c r="F3" s="107" t="s">
        <v>5</v>
      </c>
      <c r="G3" s="107"/>
      <c r="H3" s="107"/>
      <c r="I3" s="107"/>
      <c r="J3" s="107"/>
      <c r="K3" s="107"/>
    </row>
    <row r="4" ht="45" customHeight="true" spans="1:11">
      <c r="A4" s="107"/>
      <c r="B4" s="107"/>
      <c r="C4" s="104" t="s">
        <v>6</v>
      </c>
      <c r="D4" s="108" t="s">
        <v>7</v>
      </c>
      <c r="E4" s="127" t="s">
        <v>8</v>
      </c>
      <c r="F4" s="128" t="s">
        <v>9</v>
      </c>
      <c r="G4" s="128" t="s">
        <v>10</v>
      </c>
      <c r="H4" s="128" t="s">
        <v>11</v>
      </c>
      <c r="I4" s="128" t="s">
        <v>12</v>
      </c>
      <c r="J4" s="137" t="s">
        <v>13</v>
      </c>
      <c r="K4" s="137" t="s">
        <v>14</v>
      </c>
    </row>
    <row r="5" ht="18" customHeight="true" spans="1:11">
      <c r="A5" s="107"/>
      <c r="B5" s="107"/>
      <c r="C5" s="104" t="s">
        <v>15</v>
      </c>
      <c r="D5" s="109" t="s">
        <v>15</v>
      </c>
      <c r="E5" s="129"/>
      <c r="F5" s="128" t="s">
        <v>16</v>
      </c>
      <c r="G5" s="128" t="s">
        <v>16</v>
      </c>
      <c r="H5" s="128" t="s">
        <v>16</v>
      </c>
      <c r="I5" s="128" t="s">
        <v>16</v>
      </c>
      <c r="J5" s="138"/>
      <c r="K5" s="138"/>
    </row>
    <row r="6" s="94" customFormat="true" ht="17.25" customHeight="true" spans="1:13">
      <c r="A6" s="110"/>
      <c r="B6" s="111" t="s">
        <v>17</v>
      </c>
      <c r="C6" s="112">
        <v>500</v>
      </c>
      <c r="D6" s="113">
        <f>SUM(D8:D113)/2+D7</f>
        <v>568.853146285</v>
      </c>
      <c r="E6" s="130">
        <f>D6/C6</f>
        <v>1.13770629257</v>
      </c>
      <c r="F6" s="131">
        <f>SUM(F7:F113)/2</f>
        <v>640371.896</v>
      </c>
      <c r="G6" s="131">
        <f>SUM(G7:G113)/2</f>
        <v>160990</v>
      </c>
      <c r="H6" s="131">
        <f>SUM(H7:H113)/2</f>
        <v>600483.406</v>
      </c>
      <c r="I6" s="131">
        <f>SUM(I7:I113)/2</f>
        <v>156694</v>
      </c>
      <c r="J6" s="139">
        <f>H6/F6</f>
        <v>0.93771043006547</v>
      </c>
      <c r="K6" s="139">
        <f>I6/G6</f>
        <v>0.973315112739922</v>
      </c>
      <c r="L6" s="140"/>
      <c r="M6" s="145"/>
    </row>
    <row r="7" s="94" customFormat="true" ht="17.25" customHeight="true" spans="1:13">
      <c r="A7" s="114"/>
      <c r="B7" s="115" t="s">
        <v>18</v>
      </c>
      <c r="C7" s="116">
        <v>3</v>
      </c>
      <c r="D7" s="117">
        <v>1.308</v>
      </c>
      <c r="E7" s="132">
        <f>D7/C7</f>
        <v>0.436</v>
      </c>
      <c r="F7" s="133" t="s">
        <v>19</v>
      </c>
      <c r="G7" s="133" t="s">
        <v>19</v>
      </c>
      <c r="H7" s="133" t="s">
        <v>19</v>
      </c>
      <c r="I7" s="133" t="s">
        <v>19</v>
      </c>
      <c r="J7" s="141" t="s">
        <v>19</v>
      </c>
      <c r="K7" s="141" t="s">
        <v>19</v>
      </c>
      <c r="L7" s="140"/>
      <c r="M7" s="145"/>
    </row>
    <row r="8" s="94" customFormat="true" ht="17.25" customHeight="true" spans="1:13">
      <c r="A8" s="118" t="s">
        <v>20</v>
      </c>
      <c r="B8" s="1" t="s">
        <v>21</v>
      </c>
      <c r="C8" s="117">
        <v>49.9</v>
      </c>
      <c r="D8" s="119">
        <v>54.77163895</v>
      </c>
      <c r="E8" s="132">
        <f t="shared" ref="E8:E39" si="0">D8/C8</f>
        <v>1.09762803507014</v>
      </c>
      <c r="F8" s="134">
        <v>46451</v>
      </c>
      <c r="G8" s="134">
        <v>15141</v>
      </c>
      <c r="H8" s="134">
        <v>46451</v>
      </c>
      <c r="I8" s="134">
        <v>15141</v>
      </c>
      <c r="J8" s="141">
        <f>H8/F8</f>
        <v>1</v>
      </c>
      <c r="K8" s="141">
        <f>I8/G8</f>
        <v>1</v>
      </c>
      <c r="L8" s="140"/>
      <c r="M8" s="145"/>
    </row>
    <row r="9" ht="17.25" customHeight="true" spans="1:13">
      <c r="A9" s="110">
        <v>1</v>
      </c>
      <c r="B9" s="120" t="s">
        <v>22</v>
      </c>
      <c r="C9" s="121">
        <v>7.8</v>
      </c>
      <c r="D9" s="122">
        <v>8.3997</v>
      </c>
      <c r="E9" s="135">
        <f t="shared" si="0"/>
        <v>1.07688461538462</v>
      </c>
      <c r="F9" s="136">
        <v>20101</v>
      </c>
      <c r="G9" s="136">
        <v>6455</v>
      </c>
      <c r="H9" s="136">
        <v>20101</v>
      </c>
      <c r="I9" s="136">
        <v>6455</v>
      </c>
      <c r="J9" s="142">
        <f t="shared" ref="J9:J40" si="1">H9/F9</f>
        <v>1</v>
      </c>
      <c r="K9" s="142">
        <f t="shared" ref="K9:K40" si="2">I9/G9</f>
        <v>1</v>
      </c>
      <c r="L9" s="143"/>
      <c r="M9" s="146"/>
    </row>
    <row r="10" s="95" customFormat="true" ht="17.25" customHeight="true" spans="1:13">
      <c r="A10" s="110">
        <v>2</v>
      </c>
      <c r="B10" s="123" t="s">
        <v>23</v>
      </c>
      <c r="C10" s="122">
        <v>6.5</v>
      </c>
      <c r="D10" s="122">
        <v>6.77740995</v>
      </c>
      <c r="E10" s="135">
        <f t="shared" si="0"/>
        <v>1.04267845384615</v>
      </c>
      <c r="F10" s="136">
        <v>403</v>
      </c>
      <c r="G10" s="136">
        <v>80</v>
      </c>
      <c r="H10" s="136">
        <v>403</v>
      </c>
      <c r="I10" s="136">
        <v>80</v>
      </c>
      <c r="J10" s="142">
        <f t="shared" si="1"/>
        <v>1</v>
      </c>
      <c r="K10" s="142">
        <f t="shared" si="2"/>
        <v>1</v>
      </c>
      <c r="L10" s="143"/>
      <c r="M10" s="146"/>
    </row>
    <row r="11" s="95" customFormat="true" ht="17.25" customHeight="true" spans="1:13">
      <c r="A11" s="124">
        <v>3</v>
      </c>
      <c r="B11" s="123" t="s">
        <v>24</v>
      </c>
      <c r="C11" s="122">
        <v>6.8</v>
      </c>
      <c r="D11" s="122">
        <v>8.027</v>
      </c>
      <c r="E11" s="135">
        <f t="shared" si="0"/>
        <v>1.18044117647059</v>
      </c>
      <c r="F11" s="136">
        <v>180</v>
      </c>
      <c r="G11" s="136">
        <v>90</v>
      </c>
      <c r="H11" s="136">
        <v>180</v>
      </c>
      <c r="I11" s="136">
        <v>90</v>
      </c>
      <c r="J11" s="142">
        <f t="shared" si="1"/>
        <v>1</v>
      </c>
      <c r="K11" s="142">
        <f t="shared" si="2"/>
        <v>1</v>
      </c>
      <c r="L11" s="144"/>
      <c r="M11" s="147"/>
    </row>
    <row r="12" s="95" customFormat="true" ht="17.25" customHeight="true" spans="1:13">
      <c r="A12" s="124">
        <v>4</v>
      </c>
      <c r="B12" s="124" t="s">
        <v>25</v>
      </c>
      <c r="C12" s="122">
        <v>10.5</v>
      </c>
      <c r="D12" s="122">
        <v>11.7008</v>
      </c>
      <c r="E12" s="135">
        <f t="shared" si="0"/>
        <v>1.1143619047619</v>
      </c>
      <c r="F12" s="136">
        <v>509</v>
      </c>
      <c r="G12" s="136">
        <v>157</v>
      </c>
      <c r="H12" s="136">
        <v>509</v>
      </c>
      <c r="I12" s="136">
        <v>157</v>
      </c>
      <c r="J12" s="142">
        <f t="shared" si="1"/>
        <v>1</v>
      </c>
      <c r="K12" s="142">
        <f t="shared" si="2"/>
        <v>1</v>
      </c>
      <c r="L12" s="144"/>
      <c r="M12" s="147"/>
    </row>
    <row r="13" ht="17.25" customHeight="true" spans="1:13">
      <c r="A13" s="110">
        <v>5</v>
      </c>
      <c r="B13" s="110" t="s">
        <v>26</v>
      </c>
      <c r="C13" s="121">
        <v>4.3</v>
      </c>
      <c r="D13" s="122">
        <v>5.3097</v>
      </c>
      <c r="E13" s="135">
        <f t="shared" si="0"/>
        <v>1.23481395348837</v>
      </c>
      <c r="F13" s="136">
        <v>100</v>
      </c>
      <c r="G13" s="136">
        <v>60</v>
      </c>
      <c r="H13" s="136">
        <v>100</v>
      </c>
      <c r="I13" s="136">
        <v>60</v>
      </c>
      <c r="J13" s="142">
        <f t="shared" si="1"/>
        <v>1</v>
      </c>
      <c r="K13" s="142">
        <f t="shared" si="2"/>
        <v>1</v>
      </c>
      <c r="L13" s="143"/>
      <c r="M13" s="146"/>
    </row>
    <row r="14" ht="17.25" customHeight="true" spans="1:13">
      <c r="A14" s="110">
        <v>6</v>
      </c>
      <c r="B14" s="110" t="s">
        <v>27</v>
      </c>
      <c r="C14" s="121">
        <v>4.6</v>
      </c>
      <c r="D14" s="122">
        <v>4.983479</v>
      </c>
      <c r="E14" s="135">
        <f t="shared" si="0"/>
        <v>1.083365</v>
      </c>
      <c r="F14" s="136">
        <v>7558</v>
      </c>
      <c r="G14" s="136">
        <v>1865</v>
      </c>
      <c r="H14" s="136">
        <v>7558</v>
      </c>
      <c r="I14" s="136">
        <v>1865</v>
      </c>
      <c r="J14" s="142">
        <f t="shared" si="1"/>
        <v>1</v>
      </c>
      <c r="K14" s="142">
        <f t="shared" si="2"/>
        <v>1</v>
      </c>
      <c r="L14" s="143"/>
      <c r="M14" s="146"/>
    </row>
    <row r="15" ht="17.25" customHeight="true" spans="1:13">
      <c r="A15" s="110">
        <v>7</v>
      </c>
      <c r="B15" s="110" t="s">
        <v>28</v>
      </c>
      <c r="C15" s="121">
        <v>6.1</v>
      </c>
      <c r="D15" s="122">
        <v>5.45555</v>
      </c>
      <c r="E15" s="135">
        <f t="shared" si="0"/>
        <v>0.894352459016393</v>
      </c>
      <c r="F15" s="136">
        <v>13054</v>
      </c>
      <c r="G15" s="136">
        <v>4874</v>
      </c>
      <c r="H15" s="136">
        <v>13054</v>
      </c>
      <c r="I15" s="136">
        <v>4874</v>
      </c>
      <c r="J15" s="142">
        <f t="shared" si="1"/>
        <v>1</v>
      </c>
      <c r="K15" s="142">
        <f t="shared" si="2"/>
        <v>1</v>
      </c>
      <c r="L15" s="143"/>
      <c r="M15" s="146"/>
    </row>
    <row r="16" ht="17.25" customHeight="true" spans="1:13">
      <c r="A16" s="110">
        <v>8</v>
      </c>
      <c r="B16" s="110" t="s">
        <v>29</v>
      </c>
      <c r="C16" s="121">
        <v>3.2</v>
      </c>
      <c r="D16" s="122">
        <v>4.118</v>
      </c>
      <c r="E16" s="135">
        <f t="shared" si="0"/>
        <v>1.286875</v>
      </c>
      <c r="F16" s="136">
        <v>4546</v>
      </c>
      <c r="G16" s="136">
        <v>1560</v>
      </c>
      <c r="H16" s="136">
        <v>4546</v>
      </c>
      <c r="I16" s="136">
        <v>1560</v>
      </c>
      <c r="J16" s="142">
        <f t="shared" si="1"/>
        <v>1</v>
      </c>
      <c r="K16" s="142">
        <f t="shared" si="2"/>
        <v>1</v>
      </c>
      <c r="L16" s="143"/>
      <c r="M16" s="146"/>
    </row>
    <row r="17" ht="17.25" customHeight="true" spans="1:13">
      <c r="A17" s="125" t="s">
        <v>30</v>
      </c>
      <c r="B17" s="1" t="s">
        <v>31</v>
      </c>
      <c r="C17" s="117">
        <v>100</v>
      </c>
      <c r="D17" s="117">
        <v>112.4646</v>
      </c>
      <c r="E17" s="132">
        <f t="shared" si="0"/>
        <v>1.124646</v>
      </c>
      <c r="F17" s="133" t="s">
        <v>19</v>
      </c>
      <c r="G17" s="133" t="s">
        <v>19</v>
      </c>
      <c r="H17" s="133" t="s">
        <v>19</v>
      </c>
      <c r="I17" s="133" t="s">
        <v>19</v>
      </c>
      <c r="J17" s="141" t="s">
        <v>19</v>
      </c>
      <c r="K17" s="141" t="s">
        <v>19</v>
      </c>
      <c r="L17" s="143"/>
      <c r="M17" s="146"/>
    </row>
    <row r="18" ht="17.25" customHeight="true" spans="1:13">
      <c r="A18" s="110">
        <v>9</v>
      </c>
      <c r="B18" s="110" t="s">
        <v>32</v>
      </c>
      <c r="C18" s="121">
        <v>21.5</v>
      </c>
      <c r="D18" s="122">
        <v>31.3004</v>
      </c>
      <c r="E18" s="135">
        <f t="shared" si="0"/>
        <v>1.45583255813953</v>
      </c>
      <c r="F18" s="136" t="s">
        <v>19</v>
      </c>
      <c r="G18" s="136" t="s">
        <v>19</v>
      </c>
      <c r="H18" s="136" t="s">
        <v>19</v>
      </c>
      <c r="I18" s="136" t="s">
        <v>19</v>
      </c>
      <c r="J18" s="142" t="s">
        <v>19</v>
      </c>
      <c r="K18" s="142" t="s">
        <v>19</v>
      </c>
      <c r="L18" s="143"/>
      <c r="M18" s="146"/>
    </row>
    <row r="19" ht="17.25" customHeight="true" spans="1:13">
      <c r="A19" s="110">
        <v>10</v>
      </c>
      <c r="B19" s="120" t="s">
        <v>33</v>
      </c>
      <c r="C19" s="121">
        <v>8.4</v>
      </c>
      <c r="D19" s="122">
        <v>8.2877</v>
      </c>
      <c r="E19" s="135">
        <f t="shared" si="0"/>
        <v>0.986630952380952</v>
      </c>
      <c r="F19" s="136" t="s">
        <v>19</v>
      </c>
      <c r="G19" s="136" t="s">
        <v>19</v>
      </c>
      <c r="H19" s="136" t="s">
        <v>19</v>
      </c>
      <c r="I19" s="136" t="s">
        <v>19</v>
      </c>
      <c r="J19" s="142" t="s">
        <v>19</v>
      </c>
      <c r="K19" s="142" t="s">
        <v>19</v>
      </c>
      <c r="L19" s="143"/>
      <c r="M19" s="146"/>
    </row>
    <row r="20" ht="17.25" customHeight="true" spans="1:13">
      <c r="A20" s="110">
        <v>11</v>
      </c>
      <c r="B20" s="120" t="s">
        <v>34</v>
      </c>
      <c r="C20" s="121">
        <v>3.1</v>
      </c>
      <c r="D20" s="122">
        <v>2.8843</v>
      </c>
      <c r="E20" s="135">
        <f t="shared" si="0"/>
        <v>0.93041935483871</v>
      </c>
      <c r="F20" s="136" t="s">
        <v>19</v>
      </c>
      <c r="G20" s="136" t="s">
        <v>19</v>
      </c>
      <c r="H20" s="136" t="s">
        <v>19</v>
      </c>
      <c r="I20" s="136" t="s">
        <v>19</v>
      </c>
      <c r="J20" s="142" t="s">
        <v>19</v>
      </c>
      <c r="K20" s="142" t="s">
        <v>19</v>
      </c>
      <c r="L20" s="143"/>
      <c r="M20" s="146"/>
    </row>
    <row r="21" ht="17.25" customHeight="true" spans="1:13">
      <c r="A21" s="110">
        <v>12</v>
      </c>
      <c r="B21" s="120" t="s">
        <v>35</v>
      </c>
      <c r="C21" s="121">
        <v>3.4</v>
      </c>
      <c r="D21" s="122">
        <v>4.0634</v>
      </c>
      <c r="E21" s="135">
        <f t="shared" si="0"/>
        <v>1.19511764705882</v>
      </c>
      <c r="F21" s="136" t="s">
        <v>19</v>
      </c>
      <c r="G21" s="136" t="s">
        <v>19</v>
      </c>
      <c r="H21" s="136" t="s">
        <v>19</v>
      </c>
      <c r="I21" s="136" t="s">
        <v>19</v>
      </c>
      <c r="J21" s="142" t="s">
        <v>19</v>
      </c>
      <c r="K21" s="142" t="s">
        <v>19</v>
      </c>
      <c r="L21" s="143"/>
      <c r="M21" s="146"/>
    </row>
    <row r="22" ht="17.25" customHeight="true" spans="1:13">
      <c r="A22" s="110">
        <v>13</v>
      </c>
      <c r="B22" s="120" t="s">
        <v>36</v>
      </c>
      <c r="C22" s="121">
        <v>7.7</v>
      </c>
      <c r="D22" s="122">
        <v>7.4836</v>
      </c>
      <c r="E22" s="135">
        <f t="shared" si="0"/>
        <v>0.971896103896104</v>
      </c>
      <c r="F22" s="136" t="s">
        <v>19</v>
      </c>
      <c r="G22" s="136" t="s">
        <v>19</v>
      </c>
      <c r="H22" s="136" t="s">
        <v>19</v>
      </c>
      <c r="I22" s="136" t="s">
        <v>19</v>
      </c>
      <c r="J22" s="142" t="s">
        <v>19</v>
      </c>
      <c r="K22" s="142" t="s">
        <v>19</v>
      </c>
      <c r="L22" s="143"/>
      <c r="M22" s="146"/>
    </row>
    <row r="23" ht="17.25" customHeight="true" spans="1:13">
      <c r="A23" s="110">
        <v>14</v>
      </c>
      <c r="B23" s="120" t="s">
        <v>37</v>
      </c>
      <c r="C23" s="121">
        <v>5.6</v>
      </c>
      <c r="D23" s="122">
        <v>6.0388</v>
      </c>
      <c r="E23" s="135">
        <f t="shared" si="0"/>
        <v>1.07835714285714</v>
      </c>
      <c r="F23" s="136" t="s">
        <v>19</v>
      </c>
      <c r="G23" s="136" t="s">
        <v>19</v>
      </c>
      <c r="H23" s="136" t="s">
        <v>19</v>
      </c>
      <c r="I23" s="136" t="s">
        <v>19</v>
      </c>
      <c r="J23" s="142" t="s">
        <v>19</v>
      </c>
      <c r="K23" s="142" t="s">
        <v>19</v>
      </c>
      <c r="L23" s="143"/>
      <c r="M23" s="146"/>
    </row>
    <row r="24" ht="17.25" customHeight="true" spans="1:13">
      <c r="A24" s="110">
        <v>15</v>
      </c>
      <c r="B24" s="120" t="s">
        <v>38</v>
      </c>
      <c r="C24" s="121">
        <v>21.3</v>
      </c>
      <c r="D24" s="122">
        <v>18.2022</v>
      </c>
      <c r="E24" s="135">
        <f t="shared" si="0"/>
        <v>0.85456338028169</v>
      </c>
      <c r="F24" s="136" t="s">
        <v>19</v>
      </c>
      <c r="G24" s="136" t="s">
        <v>19</v>
      </c>
      <c r="H24" s="136" t="s">
        <v>19</v>
      </c>
      <c r="I24" s="136" t="s">
        <v>19</v>
      </c>
      <c r="J24" s="142" t="s">
        <v>19</v>
      </c>
      <c r="K24" s="142" t="s">
        <v>19</v>
      </c>
      <c r="L24" s="143"/>
      <c r="M24" s="146"/>
    </row>
    <row r="25" ht="17.25" customHeight="true" spans="1:13">
      <c r="A25" s="124">
        <v>16</v>
      </c>
      <c r="B25" s="110" t="s">
        <v>39</v>
      </c>
      <c r="C25" s="121">
        <v>8</v>
      </c>
      <c r="D25" s="122">
        <v>7.3529</v>
      </c>
      <c r="E25" s="135">
        <f t="shared" si="0"/>
        <v>0.9191125</v>
      </c>
      <c r="F25" s="136" t="s">
        <v>19</v>
      </c>
      <c r="G25" s="136" t="s">
        <v>19</v>
      </c>
      <c r="H25" s="136" t="s">
        <v>19</v>
      </c>
      <c r="I25" s="136" t="s">
        <v>19</v>
      </c>
      <c r="J25" s="142" t="s">
        <v>19</v>
      </c>
      <c r="K25" s="142" t="s">
        <v>19</v>
      </c>
      <c r="L25" s="143"/>
      <c r="M25" s="146"/>
    </row>
    <row r="26" ht="17.25" customHeight="true" spans="1:13">
      <c r="A26" s="124">
        <v>17</v>
      </c>
      <c r="B26" s="110" t="s">
        <v>40</v>
      </c>
      <c r="C26" s="121">
        <v>7.5</v>
      </c>
      <c r="D26" s="122">
        <v>10.6586</v>
      </c>
      <c r="E26" s="135">
        <f t="shared" si="0"/>
        <v>1.42114666666667</v>
      </c>
      <c r="F26" s="136" t="s">
        <v>19</v>
      </c>
      <c r="G26" s="136" t="s">
        <v>19</v>
      </c>
      <c r="H26" s="136" t="s">
        <v>19</v>
      </c>
      <c r="I26" s="136" t="s">
        <v>19</v>
      </c>
      <c r="J26" s="142" t="s">
        <v>19</v>
      </c>
      <c r="K26" s="142" t="s">
        <v>19</v>
      </c>
      <c r="L26" s="143"/>
      <c r="M26" s="146"/>
    </row>
    <row r="27" ht="17.25" customHeight="true" spans="1:13">
      <c r="A27" s="124">
        <v>18</v>
      </c>
      <c r="B27" s="110" t="s">
        <v>41</v>
      </c>
      <c r="C27" s="121">
        <v>10.5</v>
      </c>
      <c r="D27" s="122">
        <v>12.2433</v>
      </c>
      <c r="E27" s="135">
        <f t="shared" si="0"/>
        <v>1.16602857142857</v>
      </c>
      <c r="F27" s="136" t="s">
        <v>19</v>
      </c>
      <c r="G27" s="136" t="s">
        <v>19</v>
      </c>
      <c r="H27" s="136" t="s">
        <v>19</v>
      </c>
      <c r="I27" s="136" t="s">
        <v>19</v>
      </c>
      <c r="J27" s="142" t="s">
        <v>19</v>
      </c>
      <c r="K27" s="142" t="s">
        <v>19</v>
      </c>
      <c r="L27" s="143"/>
      <c r="M27" s="146"/>
    </row>
    <row r="28" ht="17.25" customHeight="true" spans="1:13">
      <c r="A28" s="110">
        <v>19</v>
      </c>
      <c r="B28" s="110" t="s">
        <v>42</v>
      </c>
      <c r="C28" s="121">
        <v>3</v>
      </c>
      <c r="D28" s="122">
        <v>3.9494</v>
      </c>
      <c r="E28" s="135">
        <f t="shared" si="0"/>
        <v>1.31646666666667</v>
      </c>
      <c r="F28" s="136" t="s">
        <v>19</v>
      </c>
      <c r="G28" s="136" t="s">
        <v>19</v>
      </c>
      <c r="H28" s="136" t="s">
        <v>19</v>
      </c>
      <c r="I28" s="136" t="s">
        <v>19</v>
      </c>
      <c r="J28" s="142" t="s">
        <v>19</v>
      </c>
      <c r="K28" s="142" t="s">
        <v>19</v>
      </c>
      <c r="L28" s="143"/>
      <c r="M28" s="146"/>
    </row>
    <row r="29" ht="17.25" customHeight="true" spans="1:13">
      <c r="A29" s="125" t="s">
        <v>43</v>
      </c>
      <c r="B29" s="1" t="s">
        <v>44</v>
      </c>
      <c r="C29" s="117">
        <v>70</v>
      </c>
      <c r="D29" s="119">
        <v>74.9393</v>
      </c>
      <c r="E29" s="132">
        <f t="shared" si="0"/>
        <v>1.07056142857143</v>
      </c>
      <c r="F29" s="134">
        <v>15767.34</v>
      </c>
      <c r="G29" s="134">
        <v>4762</v>
      </c>
      <c r="H29" s="134">
        <v>15062.34</v>
      </c>
      <c r="I29" s="134">
        <v>4762</v>
      </c>
      <c r="J29" s="141">
        <f t="shared" si="1"/>
        <v>0.955287321767654</v>
      </c>
      <c r="K29" s="141">
        <f t="shared" si="2"/>
        <v>1</v>
      </c>
      <c r="L29" s="143"/>
      <c r="M29" s="146"/>
    </row>
    <row r="30" ht="17.25" customHeight="true" spans="1:13">
      <c r="A30" s="110">
        <v>20</v>
      </c>
      <c r="B30" s="110" t="s">
        <v>45</v>
      </c>
      <c r="C30" s="121">
        <v>9.6</v>
      </c>
      <c r="D30" s="122">
        <v>9.81973</v>
      </c>
      <c r="E30" s="135">
        <f t="shared" si="0"/>
        <v>1.02288854166667</v>
      </c>
      <c r="F30" s="136" t="s">
        <v>19</v>
      </c>
      <c r="G30" s="136" t="s">
        <v>19</v>
      </c>
      <c r="H30" s="136" t="s">
        <v>19</v>
      </c>
      <c r="I30" s="136" t="s">
        <v>19</v>
      </c>
      <c r="J30" s="142" t="s">
        <v>19</v>
      </c>
      <c r="K30" s="142" t="s">
        <v>19</v>
      </c>
      <c r="L30" s="143"/>
      <c r="M30" s="146"/>
    </row>
    <row r="31" ht="17.25" customHeight="true" spans="1:13">
      <c r="A31" s="110">
        <v>21</v>
      </c>
      <c r="B31" s="110" t="s">
        <v>46</v>
      </c>
      <c r="C31" s="121">
        <v>3</v>
      </c>
      <c r="D31" s="122">
        <v>4.271618</v>
      </c>
      <c r="E31" s="135">
        <f t="shared" si="0"/>
        <v>1.42387266666667</v>
      </c>
      <c r="F31" s="136">
        <v>50</v>
      </c>
      <c r="G31" s="136">
        <v>30</v>
      </c>
      <c r="H31" s="136">
        <v>50</v>
      </c>
      <c r="I31" s="136">
        <v>30</v>
      </c>
      <c r="J31" s="142">
        <f t="shared" si="1"/>
        <v>1</v>
      </c>
      <c r="K31" s="142">
        <f t="shared" si="2"/>
        <v>1</v>
      </c>
      <c r="L31" s="143"/>
      <c r="M31" s="146"/>
    </row>
    <row r="32" s="95" customFormat="true" ht="17.25" customHeight="true" spans="1:13">
      <c r="A32" s="124">
        <v>22</v>
      </c>
      <c r="B32" s="124" t="s">
        <v>47</v>
      </c>
      <c r="C32" s="122">
        <v>8</v>
      </c>
      <c r="D32" s="122">
        <v>4.425416</v>
      </c>
      <c r="E32" s="135">
        <f t="shared" si="0"/>
        <v>0.553177</v>
      </c>
      <c r="F32" s="136">
        <v>91</v>
      </c>
      <c r="G32" s="136">
        <v>40</v>
      </c>
      <c r="H32" s="136">
        <v>91</v>
      </c>
      <c r="I32" s="136">
        <v>40</v>
      </c>
      <c r="J32" s="142">
        <f t="shared" si="1"/>
        <v>1</v>
      </c>
      <c r="K32" s="142">
        <f t="shared" si="2"/>
        <v>1</v>
      </c>
      <c r="L32" s="144"/>
      <c r="M32" s="147"/>
    </row>
    <row r="33" s="95" customFormat="true" ht="17.25" customHeight="true" spans="1:13">
      <c r="A33" s="124">
        <v>23</v>
      </c>
      <c r="B33" s="124" t="s">
        <v>48</v>
      </c>
      <c r="C33" s="122">
        <v>2.5</v>
      </c>
      <c r="D33" s="122">
        <v>3.36593</v>
      </c>
      <c r="E33" s="135">
        <f t="shared" si="0"/>
        <v>1.346372</v>
      </c>
      <c r="F33" s="136">
        <v>40</v>
      </c>
      <c r="G33" s="136">
        <v>30</v>
      </c>
      <c r="H33" s="136">
        <v>40</v>
      </c>
      <c r="I33" s="136">
        <v>30</v>
      </c>
      <c r="J33" s="142">
        <f t="shared" si="1"/>
        <v>1</v>
      </c>
      <c r="K33" s="142">
        <f t="shared" si="2"/>
        <v>1</v>
      </c>
      <c r="L33" s="144"/>
      <c r="M33" s="147"/>
    </row>
    <row r="34" s="95" customFormat="true" ht="17.25" customHeight="true" spans="1:13">
      <c r="A34" s="124">
        <v>24</v>
      </c>
      <c r="B34" s="124" t="s">
        <v>49</v>
      </c>
      <c r="C34" s="122">
        <v>2</v>
      </c>
      <c r="D34" s="122">
        <v>2.076738</v>
      </c>
      <c r="E34" s="135">
        <f t="shared" si="0"/>
        <v>1.038369</v>
      </c>
      <c r="F34" s="136">
        <v>500</v>
      </c>
      <c r="G34" s="136">
        <v>230</v>
      </c>
      <c r="H34" s="136">
        <v>330</v>
      </c>
      <c r="I34" s="136">
        <v>230</v>
      </c>
      <c r="J34" s="142">
        <f t="shared" si="1"/>
        <v>0.66</v>
      </c>
      <c r="K34" s="142">
        <f t="shared" si="2"/>
        <v>1</v>
      </c>
      <c r="L34" s="144"/>
      <c r="M34" s="147"/>
    </row>
    <row r="35" s="95" customFormat="true" ht="17.25" customHeight="true" spans="1:13">
      <c r="A35" s="124">
        <v>25</v>
      </c>
      <c r="B35" s="124" t="s">
        <v>50</v>
      </c>
      <c r="C35" s="122">
        <v>6.1</v>
      </c>
      <c r="D35" s="122">
        <v>7.2595</v>
      </c>
      <c r="E35" s="135">
        <f t="shared" si="0"/>
        <v>1.19008196721311</v>
      </c>
      <c r="F35" s="136">
        <v>75.34</v>
      </c>
      <c r="G35" s="136">
        <v>70</v>
      </c>
      <c r="H35" s="136">
        <v>75.34</v>
      </c>
      <c r="I35" s="136">
        <v>70</v>
      </c>
      <c r="J35" s="142">
        <f t="shared" si="1"/>
        <v>1</v>
      </c>
      <c r="K35" s="142">
        <f t="shared" si="2"/>
        <v>1</v>
      </c>
      <c r="L35" s="144"/>
      <c r="M35" s="147"/>
    </row>
    <row r="36" s="95" customFormat="true" ht="17.25" customHeight="true" spans="1:13">
      <c r="A36" s="124">
        <v>26</v>
      </c>
      <c r="B36" s="124" t="s">
        <v>51</v>
      </c>
      <c r="C36" s="122">
        <v>5</v>
      </c>
      <c r="D36" s="122">
        <v>7.570317</v>
      </c>
      <c r="E36" s="135">
        <f t="shared" si="0"/>
        <v>1.5140634</v>
      </c>
      <c r="F36" s="136">
        <v>270</v>
      </c>
      <c r="G36" s="136">
        <v>70</v>
      </c>
      <c r="H36" s="136">
        <v>270</v>
      </c>
      <c r="I36" s="136">
        <v>70</v>
      </c>
      <c r="J36" s="142">
        <f t="shared" si="1"/>
        <v>1</v>
      </c>
      <c r="K36" s="142">
        <f t="shared" si="2"/>
        <v>1</v>
      </c>
      <c r="L36" s="144"/>
      <c r="M36" s="147"/>
    </row>
    <row r="37" s="95" customFormat="true" ht="17.25" customHeight="true" spans="1:13">
      <c r="A37" s="124">
        <v>27</v>
      </c>
      <c r="B37" s="124" t="s">
        <v>52</v>
      </c>
      <c r="C37" s="122">
        <v>6</v>
      </c>
      <c r="D37" s="122">
        <v>6.6788</v>
      </c>
      <c r="E37" s="135">
        <f t="shared" si="0"/>
        <v>1.11313333333333</v>
      </c>
      <c r="F37" s="136">
        <v>4541</v>
      </c>
      <c r="G37" s="136">
        <v>1292</v>
      </c>
      <c r="H37" s="136">
        <v>4006</v>
      </c>
      <c r="I37" s="136">
        <v>1292</v>
      </c>
      <c r="J37" s="142">
        <f t="shared" si="1"/>
        <v>0.882184540850033</v>
      </c>
      <c r="K37" s="142">
        <f t="shared" si="2"/>
        <v>1</v>
      </c>
      <c r="L37" s="144"/>
      <c r="M37" s="147"/>
    </row>
    <row r="38" s="95" customFormat="true" ht="17.25" customHeight="true" spans="1:13">
      <c r="A38" s="124">
        <v>28</v>
      </c>
      <c r="B38" s="124" t="s">
        <v>53</v>
      </c>
      <c r="C38" s="122">
        <v>9</v>
      </c>
      <c r="D38" s="122">
        <v>10.874288</v>
      </c>
      <c r="E38" s="135">
        <f t="shared" si="0"/>
        <v>1.20825422222222</v>
      </c>
      <c r="F38" s="136">
        <v>70</v>
      </c>
      <c r="G38" s="136">
        <v>70</v>
      </c>
      <c r="H38" s="136">
        <v>70</v>
      </c>
      <c r="I38" s="136">
        <v>70</v>
      </c>
      <c r="J38" s="142">
        <f t="shared" si="1"/>
        <v>1</v>
      </c>
      <c r="K38" s="142">
        <f t="shared" si="2"/>
        <v>1</v>
      </c>
      <c r="L38" s="144"/>
      <c r="M38" s="147"/>
    </row>
    <row r="39" s="95" customFormat="true" ht="17.25" customHeight="true" spans="1:13">
      <c r="A39" s="124">
        <v>29</v>
      </c>
      <c r="B39" s="126" t="s">
        <v>54</v>
      </c>
      <c r="C39" s="122">
        <v>7</v>
      </c>
      <c r="D39" s="122">
        <v>6.926</v>
      </c>
      <c r="E39" s="135">
        <f t="shared" si="0"/>
        <v>0.989428571428571</v>
      </c>
      <c r="F39" s="136">
        <v>120</v>
      </c>
      <c r="G39" s="136">
        <v>80</v>
      </c>
      <c r="H39" s="136">
        <v>120</v>
      </c>
      <c r="I39" s="136">
        <v>80</v>
      </c>
      <c r="J39" s="142">
        <f t="shared" si="1"/>
        <v>1</v>
      </c>
      <c r="K39" s="142">
        <f t="shared" si="2"/>
        <v>1</v>
      </c>
      <c r="L39" s="144"/>
      <c r="M39" s="147"/>
    </row>
    <row r="40" s="95" customFormat="true" ht="17.25" customHeight="true" spans="1:13">
      <c r="A40" s="124">
        <v>30</v>
      </c>
      <c r="B40" s="124" t="s">
        <v>55</v>
      </c>
      <c r="C40" s="122">
        <v>2</v>
      </c>
      <c r="D40" s="122">
        <v>2.545</v>
      </c>
      <c r="E40" s="135">
        <f t="shared" ref="E40:E71" si="3">D40/C40</f>
        <v>1.2725</v>
      </c>
      <c r="F40" s="136">
        <v>3260</v>
      </c>
      <c r="G40" s="136">
        <v>1000</v>
      </c>
      <c r="H40" s="136">
        <v>3260</v>
      </c>
      <c r="I40" s="136">
        <v>1000</v>
      </c>
      <c r="J40" s="142">
        <f t="shared" si="1"/>
        <v>1</v>
      </c>
      <c r="K40" s="142">
        <f t="shared" si="2"/>
        <v>1</v>
      </c>
      <c r="L40" s="144"/>
      <c r="M40" s="147"/>
    </row>
    <row r="41" s="95" customFormat="true" ht="17.25" customHeight="true" spans="1:13">
      <c r="A41" s="124">
        <v>31</v>
      </c>
      <c r="B41" s="124" t="s">
        <v>56</v>
      </c>
      <c r="C41" s="122">
        <v>2.8</v>
      </c>
      <c r="D41" s="122">
        <v>3.8656</v>
      </c>
      <c r="E41" s="135">
        <f t="shared" si="3"/>
        <v>1.38057142857143</v>
      </c>
      <c r="F41" s="136">
        <v>6650</v>
      </c>
      <c r="G41" s="136">
        <v>1800</v>
      </c>
      <c r="H41" s="136">
        <v>6650</v>
      </c>
      <c r="I41" s="136">
        <v>1800</v>
      </c>
      <c r="J41" s="142">
        <f t="shared" ref="J41:J72" si="4">H41/F41</f>
        <v>1</v>
      </c>
      <c r="K41" s="142">
        <f t="shared" ref="K41:K72" si="5">I41/G41</f>
        <v>1</v>
      </c>
      <c r="L41" s="144"/>
      <c r="M41" s="147"/>
    </row>
    <row r="42" ht="17.25" customHeight="true" spans="1:13">
      <c r="A42" s="110">
        <v>32</v>
      </c>
      <c r="B42" s="120" t="s">
        <v>57</v>
      </c>
      <c r="C42" s="121">
        <v>7</v>
      </c>
      <c r="D42" s="122">
        <v>5.260359</v>
      </c>
      <c r="E42" s="135">
        <f t="shared" si="3"/>
        <v>0.751479857142857</v>
      </c>
      <c r="F42" s="136">
        <v>100</v>
      </c>
      <c r="G42" s="136">
        <v>50</v>
      </c>
      <c r="H42" s="136">
        <v>100</v>
      </c>
      <c r="I42" s="136">
        <v>50</v>
      </c>
      <c r="J42" s="142">
        <f t="shared" si="4"/>
        <v>1</v>
      </c>
      <c r="K42" s="142">
        <f t="shared" si="5"/>
        <v>1</v>
      </c>
      <c r="L42" s="143"/>
      <c r="M42" s="146"/>
    </row>
    <row r="43" ht="17.25" customHeight="true" spans="1:13">
      <c r="A43" s="125" t="s">
        <v>58</v>
      </c>
      <c r="B43" s="1" t="s">
        <v>59</v>
      </c>
      <c r="C43" s="117">
        <v>48.3</v>
      </c>
      <c r="D43" s="119">
        <v>50.74012057</v>
      </c>
      <c r="E43" s="132">
        <f t="shared" si="3"/>
        <v>1.05052009461698</v>
      </c>
      <c r="F43" s="134">
        <v>81234.2</v>
      </c>
      <c r="G43" s="134">
        <v>15334</v>
      </c>
      <c r="H43" s="134">
        <v>79569.31</v>
      </c>
      <c r="I43" s="134">
        <v>15334</v>
      </c>
      <c r="J43" s="141">
        <f t="shared" si="4"/>
        <v>0.979505060676415</v>
      </c>
      <c r="K43" s="141">
        <f t="shared" si="5"/>
        <v>1</v>
      </c>
      <c r="L43" s="143"/>
      <c r="M43" s="146"/>
    </row>
    <row r="44" ht="17.25" customHeight="true" spans="1:13">
      <c r="A44" s="110">
        <v>33</v>
      </c>
      <c r="B44" s="110" t="s">
        <v>60</v>
      </c>
      <c r="C44" s="121">
        <v>15.5</v>
      </c>
      <c r="D44" s="122">
        <v>18.890245</v>
      </c>
      <c r="E44" s="135">
        <f t="shared" si="3"/>
        <v>1.21872548387097</v>
      </c>
      <c r="F44" s="136" t="s">
        <v>19</v>
      </c>
      <c r="G44" s="136" t="s">
        <v>19</v>
      </c>
      <c r="H44" s="136" t="s">
        <v>19</v>
      </c>
      <c r="I44" s="136" t="s">
        <v>19</v>
      </c>
      <c r="J44" s="142" t="s">
        <v>19</v>
      </c>
      <c r="K44" s="142" t="s">
        <v>19</v>
      </c>
      <c r="L44" s="143"/>
      <c r="M44" s="146"/>
    </row>
    <row r="45" ht="17.25" customHeight="true" spans="1:13">
      <c r="A45" s="110">
        <v>34</v>
      </c>
      <c r="B45" s="110" t="s">
        <v>61</v>
      </c>
      <c r="C45" s="121">
        <v>0.9</v>
      </c>
      <c r="D45" s="122">
        <v>1.286822</v>
      </c>
      <c r="E45" s="135">
        <f t="shared" si="3"/>
        <v>1.42980222222222</v>
      </c>
      <c r="F45" s="136">
        <v>8858.42</v>
      </c>
      <c r="G45" s="136">
        <v>1600</v>
      </c>
      <c r="H45" s="136">
        <v>8879.53</v>
      </c>
      <c r="I45" s="136">
        <v>1600</v>
      </c>
      <c r="J45" s="142">
        <f t="shared" si="4"/>
        <v>1.00238304347728</v>
      </c>
      <c r="K45" s="142">
        <f t="shared" si="5"/>
        <v>1</v>
      </c>
      <c r="L45" s="143"/>
      <c r="M45" s="146"/>
    </row>
    <row r="46" ht="17.25" customHeight="true" spans="1:13">
      <c r="A46" s="110">
        <v>35</v>
      </c>
      <c r="B46" s="110" t="s">
        <v>62</v>
      </c>
      <c r="C46" s="121">
        <v>2.1</v>
      </c>
      <c r="D46" s="122">
        <v>2.1223</v>
      </c>
      <c r="E46" s="135">
        <f t="shared" si="3"/>
        <v>1.01061904761905</v>
      </c>
      <c r="F46" s="136">
        <v>85</v>
      </c>
      <c r="G46" s="136">
        <v>80</v>
      </c>
      <c r="H46" s="136">
        <v>85</v>
      </c>
      <c r="I46" s="136">
        <v>80</v>
      </c>
      <c r="J46" s="142">
        <f t="shared" si="4"/>
        <v>1</v>
      </c>
      <c r="K46" s="142">
        <f t="shared" si="5"/>
        <v>1</v>
      </c>
      <c r="L46" s="143"/>
      <c r="M46" s="146"/>
    </row>
    <row r="47" ht="17.25" customHeight="true" spans="1:13">
      <c r="A47" s="110">
        <v>36</v>
      </c>
      <c r="B47" s="110" t="s">
        <v>63</v>
      </c>
      <c r="C47" s="121">
        <v>11.2</v>
      </c>
      <c r="D47" s="122">
        <v>9.2706</v>
      </c>
      <c r="E47" s="135">
        <f t="shared" si="3"/>
        <v>0.827732142857143</v>
      </c>
      <c r="F47" s="136">
        <v>16526</v>
      </c>
      <c r="G47" s="136">
        <v>5300</v>
      </c>
      <c r="H47" s="136">
        <v>16076</v>
      </c>
      <c r="I47" s="136">
        <v>5300</v>
      </c>
      <c r="J47" s="142">
        <f t="shared" si="4"/>
        <v>0.972770180321917</v>
      </c>
      <c r="K47" s="142">
        <f t="shared" si="5"/>
        <v>1</v>
      </c>
      <c r="L47" s="143"/>
      <c r="M47" s="146"/>
    </row>
    <row r="48" s="95" customFormat="true" ht="17.25" customHeight="true" spans="1:13">
      <c r="A48" s="124">
        <v>37</v>
      </c>
      <c r="B48" s="123" t="s">
        <v>64</v>
      </c>
      <c r="C48" s="122">
        <v>2.6</v>
      </c>
      <c r="D48" s="122">
        <v>3.00765</v>
      </c>
      <c r="E48" s="135">
        <f t="shared" si="3"/>
        <v>1.15678846153846</v>
      </c>
      <c r="F48" s="136">
        <v>1965</v>
      </c>
      <c r="G48" s="136">
        <v>950</v>
      </c>
      <c r="H48" s="136">
        <v>1965</v>
      </c>
      <c r="I48" s="136">
        <v>950</v>
      </c>
      <c r="J48" s="142">
        <f t="shared" si="4"/>
        <v>1</v>
      </c>
      <c r="K48" s="142">
        <f t="shared" si="5"/>
        <v>1</v>
      </c>
      <c r="L48" s="144"/>
      <c r="M48" s="147"/>
    </row>
    <row r="49" s="95" customFormat="true" ht="17.25" customHeight="true" spans="1:13">
      <c r="A49" s="124">
        <v>38</v>
      </c>
      <c r="B49" s="123" t="s">
        <v>65</v>
      </c>
      <c r="C49" s="122">
        <v>2.7</v>
      </c>
      <c r="D49" s="122">
        <v>3.8726</v>
      </c>
      <c r="E49" s="135">
        <f t="shared" si="3"/>
        <v>1.4342962962963</v>
      </c>
      <c r="F49" s="136">
        <v>7265</v>
      </c>
      <c r="G49" s="136">
        <v>1790</v>
      </c>
      <c r="H49" s="136">
        <v>7510</v>
      </c>
      <c r="I49" s="136">
        <v>1790</v>
      </c>
      <c r="J49" s="142">
        <f t="shared" si="4"/>
        <v>1.03372333103923</v>
      </c>
      <c r="K49" s="142">
        <f t="shared" si="5"/>
        <v>1</v>
      </c>
      <c r="L49" s="144"/>
      <c r="M49" s="147"/>
    </row>
    <row r="50" ht="17.25" customHeight="true" spans="1:13">
      <c r="A50" s="110">
        <v>39</v>
      </c>
      <c r="B50" s="110" t="s">
        <v>66</v>
      </c>
      <c r="C50" s="121">
        <v>7.1</v>
      </c>
      <c r="D50" s="122">
        <v>7.1795</v>
      </c>
      <c r="E50" s="135">
        <f t="shared" si="3"/>
        <v>1.01119718309859</v>
      </c>
      <c r="F50" s="136">
        <v>43500</v>
      </c>
      <c r="G50" s="136">
        <v>4584</v>
      </c>
      <c r="H50" s="136">
        <v>42019</v>
      </c>
      <c r="I50" s="136">
        <v>4584</v>
      </c>
      <c r="J50" s="142">
        <f t="shared" si="4"/>
        <v>0.965954022988506</v>
      </c>
      <c r="K50" s="142">
        <f t="shared" si="5"/>
        <v>1</v>
      </c>
      <c r="L50" s="143"/>
      <c r="M50" s="146"/>
    </row>
    <row r="51" ht="17.25" customHeight="true" spans="1:13">
      <c r="A51" s="110">
        <v>40</v>
      </c>
      <c r="B51" s="110" t="s">
        <v>67</v>
      </c>
      <c r="C51" s="121">
        <v>6.2</v>
      </c>
      <c r="D51" s="122">
        <v>5.11040357</v>
      </c>
      <c r="E51" s="135">
        <f t="shared" si="3"/>
        <v>0.824258640322581</v>
      </c>
      <c r="F51" s="136">
        <v>3034.78</v>
      </c>
      <c r="G51" s="136">
        <v>1030</v>
      </c>
      <c r="H51" s="136">
        <v>3034.78</v>
      </c>
      <c r="I51" s="136">
        <v>1030</v>
      </c>
      <c r="J51" s="142">
        <f t="shared" si="4"/>
        <v>1</v>
      </c>
      <c r="K51" s="142">
        <f t="shared" si="5"/>
        <v>1</v>
      </c>
      <c r="L51" s="143"/>
      <c r="M51" s="146"/>
    </row>
    <row r="52" ht="17.25" customHeight="true" spans="1:13">
      <c r="A52" s="125" t="s">
        <v>68</v>
      </c>
      <c r="B52" s="1" t="s">
        <v>69</v>
      </c>
      <c r="C52" s="117">
        <v>38.3</v>
      </c>
      <c r="D52" s="119">
        <v>43.573427</v>
      </c>
      <c r="E52" s="132">
        <f t="shared" si="3"/>
        <v>1.13768738903394</v>
      </c>
      <c r="F52" s="134">
        <v>71430.48</v>
      </c>
      <c r="G52" s="134">
        <v>16080</v>
      </c>
      <c r="H52" s="134">
        <v>68852.85</v>
      </c>
      <c r="I52" s="134">
        <v>16080</v>
      </c>
      <c r="J52" s="141">
        <f t="shared" si="4"/>
        <v>0.963914144214067</v>
      </c>
      <c r="K52" s="141">
        <f t="shared" si="5"/>
        <v>1</v>
      </c>
      <c r="L52" s="143"/>
      <c r="M52" s="146"/>
    </row>
    <row r="53" ht="17.25" customHeight="true" spans="1:13">
      <c r="A53" s="110">
        <v>41</v>
      </c>
      <c r="B53" s="110" t="s">
        <v>70</v>
      </c>
      <c r="C53" s="121">
        <v>10.5</v>
      </c>
      <c r="D53" s="122">
        <v>10.9252</v>
      </c>
      <c r="E53" s="135">
        <f t="shared" si="3"/>
        <v>1.04049523809524</v>
      </c>
      <c r="F53" s="136" t="s">
        <v>19</v>
      </c>
      <c r="G53" s="136" t="s">
        <v>19</v>
      </c>
      <c r="H53" s="136" t="s">
        <v>19</v>
      </c>
      <c r="I53" s="136" t="s">
        <v>19</v>
      </c>
      <c r="J53" s="142" t="s">
        <v>19</v>
      </c>
      <c r="K53" s="142" t="s">
        <v>19</v>
      </c>
      <c r="L53" s="143"/>
      <c r="M53" s="146"/>
    </row>
    <row r="54" ht="17.25" customHeight="true" spans="1:13">
      <c r="A54" s="110">
        <v>42</v>
      </c>
      <c r="B54" s="110" t="s">
        <v>71</v>
      </c>
      <c r="C54" s="121">
        <v>5</v>
      </c>
      <c r="D54" s="122">
        <v>5.547231</v>
      </c>
      <c r="E54" s="135">
        <f t="shared" si="3"/>
        <v>1.1094462</v>
      </c>
      <c r="F54" s="136">
        <v>110</v>
      </c>
      <c r="G54" s="136">
        <v>70</v>
      </c>
      <c r="H54" s="136">
        <v>110</v>
      </c>
      <c r="I54" s="136">
        <v>70</v>
      </c>
      <c r="J54" s="142">
        <f t="shared" si="4"/>
        <v>1</v>
      </c>
      <c r="K54" s="142">
        <f t="shared" si="5"/>
        <v>1</v>
      </c>
      <c r="L54" s="143"/>
      <c r="M54" s="146"/>
    </row>
    <row r="55" s="95" customFormat="true" ht="17.25" customHeight="true" spans="1:13">
      <c r="A55" s="124">
        <v>43</v>
      </c>
      <c r="B55" s="124" t="s">
        <v>72</v>
      </c>
      <c r="C55" s="122">
        <v>3.4</v>
      </c>
      <c r="D55" s="122">
        <v>4.559008</v>
      </c>
      <c r="E55" s="135">
        <f t="shared" si="3"/>
        <v>1.34088470588235</v>
      </c>
      <c r="F55" s="136">
        <v>320</v>
      </c>
      <c r="G55" s="136">
        <v>90</v>
      </c>
      <c r="H55" s="136">
        <v>320</v>
      </c>
      <c r="I55" s="136">
        <v>90</v>
      </c>
      <c r="J55" s="142">
        <f t="shared" si="4"/>
        <v>1</v>
      </c>
      <c r="K55" s="142">
        <f t="shared" si="5"/>
        <v>1</v>
      </c>
      <c r="L55" s="144"/>
      <c r="M55" s="147"/>
    </row>
    <row r="56" ht="17.25" customHeight="true" spans="1:13">
      <c r="A56" s="110">
        <v>44</v>
      </c>
      <c r="B56" s="110" t="s">
        <v>73</v>
      </c>
      <c r="C56" s="121">
        <v>6</v>
      </c>
      <c r="D56" s="122">
        <v>5.864908</v>
      </c>
      <c r="E56" s="135">
        <f t="shared" si="3"/>
        <v>0.977484666666667</v>
      </c>
      <c r="F56" s="136">
        <v>35880</v>
      </c>
      <c r="G56" s="136">
        <v>5260</v>
      </c>
      <c r="H56" s="136">
        <v>35880</v>
      </c>
      <c r="I56" s="136">
        <v>5260</v>
      </c>
      <c r="J56" s="142">
        <f t="shared" si="4"/>
        <v>1</v>
      </c>
      <c r="K56" s="142">
        <f t="shared" si="5"/>
        <v>1</v>
      </c>
      <c r="L56" s="143"/>
      <c r="M56" s="146"/>
    </row>
    <row r="57" ht="17.25" customHeight="true" spans="1:13">
      <c r="A57" s="110">
        <v>45</v>
      </c>
      <c r="B57" s="110" t="s">
        <v>74</v>
      </c>
      <c r="C57" s="121">
        <v>3.4</v>
      </c>
      <c r="D57" s="122">
        <v>3.840682</v>
      </c>
      <c r="E57" s="135">
        <f t="shared" si="3"/>
        <v>1.12961235294118</v>
      </c>
      <c r="F57" s="136">
        <v>21470.48</v>
      </c>
      <c r="G57" s="136">
        <v>5870</v>
      </c>
      <c r="H57" s="136">
        <v>18892.85</v>
      </c>
      <c r="I57" s="136">
        <v>5870</v>
      </c>
      <c r="J57" s="142">
        <f t="shared" si="4"/>
        <v>0.879945394793223</v>
      </c>
      <c r="K57" s="142">
        <f t="shared" si="5"/>
        <v>1</v>
      </c>
      <c r="L57" s="143"/>
      <c r="M57" s="146"/>
    </row>
    <row r="58" ht="17.25" customHeight="true" spans="1:13">
      <c r="A58" s="110">
        <v>46</v>
      </c>
      <c r="B58" s="110" t="s">
        <v>75</v>
      </c>
      <c r="C58" s="121">
        <v>10</v>
      </c>
      <c r="D58" s="122">
        <v>12.836398</v>
      </c>
      <c r="E58" s="135">
        <f t="shared" si="3"/>
        <v>1.2836398</v>
      </c>
      <c r="F58" s="136">
        <v>13650</v>
      </c>
      <c r="G58" s="136">
        <v>4790</v>
      </c>
      <c r="H58" s="136">
        <v>13650</v>
      </c>
      <c r="I58" s="136">
        <v>4790</v>
      </c>
      <c r="J58" s="142">
        <f t="shared" si="4"/>
        <v>1</v>
      </c>
      <c r="K58" s="142">
        <f t="shared" si="5"/>
        <v>1</v>
      </c>
      <c r="L58" s="143"/>
      <c r="M58" s="146"/>
    </row>
    <row r="59" ht="17.25" customHeight="true" spans="1:13">
      <c r="A59" s="125" t="s">
        <v>76</v>
      </c>
      <c r="B59" s="1" t="s">
        <v>77</v>
      </c>
      <c r="C59" s="117">
        <v>35</v>
      </c>
      <c r="D59" s="119">
        <v>38.79977</v>
      </c>
      <c r="E59" s="132">
        <f t="shared" si="3"/>
        <v>1.10856485714286</v>
      </c>
      <c r="F59" s="134">
        <v>45308.94</v>
      </c>
      <c r="G59" s="134">
        <v>6275</v>
      </c>
      <c r="H59" s="134">
        <v>44741.94</v>
      </c>
      <c r="I59" s="134">
        <v>6275</v>
      </c>
      <c r="J59" s="141">
        <f t="shared" si="4"/>
        <v>0.987485913376036</v>
      </c>
      <c r="K59" s="141">
        <f t="shared" si="5"/>
        <v>1</v>
      </c>
      <c r="L59" s="143"/>
      <c r="M59" s="146"/>
    </row>
    <row r="60" ht="17.25" customHeight="true" spans="1:13">
      <c r="A60" s="110">
        <v>47</v>
      </c>
      <c r="B60" s="110" t="s">
        <v>78</v>
      </c>
      <c r="C60" s="122" t="s">
        <v>19</v>
      </c>
      <c r="D60" s="122" t="s">
        <v>19</v>
      </c>
      <c r="E60" s="122" t="s">
        <v>19</v>
      </c>
      <c r="F60" s="136" t="s">
        <v>19</v>
      </c>
      <c r="G60" s="136" t="s">
        <v>19</v>
      </c>
      <c r="H60" s="136" t="s">
        <v>19</v>
      </c>
      <c r="I60" s="136" t="s">
        <v>19</v>
      </c>
      <c r="J60" s="142" t="s">
        <v>19</v>
      </c>
      <c r="K60" s="142" t="s">
        <v>19</v>
      </c>
      <c r="L60" s="143"/>
      <c r="M60" s="146"/>
    </row>
    <row r="61" ht="17.25" customHeight="true" spans="1:13">
      <c r="A61" s="110">
        <v>48</v>
      </c>
      <c r="B61" s="110" t="s">
        <v>79</v>
      </c>
      <c r="C61" s="121">
        <v>11</v>
      </c>
      <c r="D61" s="122">
        <v>12.677404</v>
      </c>
      <c r="E61" s="135">
        <f t="shared" si="3"/>
        <v>1.15249127272727</v>
      </c>
      <c r="F61" s="136">
        <v>961</v>
      </c>
      <c r="G61" s="136">
        <v>260</v>
      </c>
      <c r="H61" s="136">
        <v>961</v>
      </c>
      <c r="I61" s="136">
        <v>260</v>
      </c>
      <c r="J61" s="142">
        <f t="shared" si="4"/>
        <v>1</v>
      </c>
      <c r="K61" s="142">
        <f t="shared" si="5"/>
        <v>1</v>
      </c>
      <c r="L61" s="143"/>
      <c r="M61" s="146"/>
    </row>
    <row r="62" ht="17.25" customHeight="true" spans="1:13">
      <c r="A62" s="110">
        <v>49</v>
      </c>
      <c r="B62" s="110" t="s">
        <v>80</v>
      </c>
      <c r="C62" s="121">
        <v>3</v>
      </c>
      <c r="D62" s="122">
        <v>3.13</v>
      </c>
      <c r="E62" s="135">
        <f t="shared" si="3"/>
        <v>1.04333333333333</v>
      </c>
      <c r="F62" s="136">
        <v>250</v>
      </c>
      <c r="G62" s="136">
        <v>60</v>
      </c>
      <c r="H62" s="136">
        <v>250</v>
      </c>
      <c r="I62" s="136">
        <v>60</v>
      </c>
      <c r="J62" s="142">
        <f t="shared" si="4"/>
        <v>1</v>
      </c>
      <c r="K62" s="142">
        <f t="shared" si="5"/>
        <v>1</v>
      </c>
      <c r="L62" s="143"/>
      <c r="M62" s="146"/>
    </row>
    <row r="63" ht="17.25" customHeight="true" spans="1:13">
      <c r="A63" s="110">
        <v>50</v>
      </c>
      <c r="B63" s="110" t="s">
        <v>81</v>
      </c>
      <c r="C63" s="121">
        <v>6.5</v>
      </c>
      <c r="D63" s="122">
        <v>7.3405</v>
      </c>
      <c r="E63" s="135">
        <f t="shared" si="3"/>
        <v>1.12930769230769</v>
      </c>
      <c r="F63" s="136">
        <v>350</v>
      </c>
      <c r="G63" s="136">
        <v>80</v>
      </c>
      <c r="H63" s="136">
        <v>350</v>
      </c>
      <c r="I63" s="136">
        <v>80</v>
      </c>
      <c r="J63" s="142">
        <f t="shared" si="4"/>
        <v>1</v>
      </c>
      <c r="K63" s="142">
        <f t="shared" si="5"/>
        <v>1</v>
      </c>
      <c r="L63" s="143"/>
      <c r="M63" s="146"/>
    </row>
    <row r="64" ht="17.25" customHeight="true" spans="1:13">
      <c r="A64" s="110">
        <v>51</v>
      </c>
      <c r="B64" s="110" t="s">
        <v>82</v>
      </c>
      <c r="C64" s="121">
        <v>6</v>
      </c>
      <c r="D64" s="122">
        <v>6.5523</v>
      </c>
      <c r="E64" s="135">
        <f t="shared" si="3"/>
        <v>1.09205</v>
      </c>
      <c r="F64" s="136">
        <v>34912.94</v>
      </c>
      <c r="G64" s="136">
        <v>3635</v>
      </c>
      <c r="H64" s="136">
        <v>34345.94</v>
      </c>
      <c r="I64" s="136">
        <v>3635</v>
      </c>
      <c r="J64" s="142">
        <f t="shared" si="4"/>
        <v>0.983759603172921</v>
      </c>
      <c r="K64" s="142">
        <f t="shared" si="5"/>
        <v>1</v>
      </c>
      <c r="L64" s="143"/>
      <c r="M64" s="146"/>
    </row>
    <row r="65" ht="17.25" customHeight="true" spans="1:13">
      <c r="A65" s="110">
        <v>52</v>
      </c>
      <c r="B65" s="110" t="s">
        <v>83</v>
      </c>
      <c r="C65" s="121">
        <v>3.5</v>
      </c>
      <c r="D65" s="122">
        <v>3.396069</v>
      </c>
      <c r="E65" s="135">
        <f t="shared" si="3"/>
        <v>0.970305428571429</v>
      </c>
      <c r="F65" s="136">
        <v>5675</v>
      </c>
      <c r="G65" s="136">
        <v>1790</v>
      </c>
      <c r="H65" s="136">
        <v>5675</v>
      </c>
      <c r="I65" s="136">
        <v>1790</v>
      </c>
      <c r="J65" s="142">
        <f t="shared" si="4"/>
        <v>1</v>
      </c>
      <c r="K65" s="142">
        <f t="shared" si="5"/>
        <v>1</v>
      </c>
      <c r="L65" s="143"/>
      <c r="M65" s="146"/>
    </row>
    <row r="66" ht="17.25" customHeight="true" spans="1:13">
      <c r="A66" s="110">
        <v>53</v>
      </c>
      <c r="B66" s="110" t="s">
        <v>84</v>
      </c>
      <c r="C66" s="121">
        <v>5</v>
      </c>
      <c r="D66" s="122">
        <v>5.703497</v>
      </c>
      <c r="E66" s="135">
        <f t="shared" si="3"/>
        <v>1.1406994</v>
      </c>
      <c r="F66" s="136">
        <v>3160</v>
      </c>
      <c r="G66" s="136">
        <v>450</v>
      </c>
      <c r="H66" s="136">
        <v>3160</v>
      </c>
      <c r="I66" s="136">
        <v>450</v>
      </c>
      <c r="J66" s="142">
        <f t="shared" si="4"/>
        <v>1</v>
      </c>
      <c r="K66" s="142">
        <f t="shared" si="5"/>
        <v>1</v>
      </c>
      <c r="L66" s="143"/>
      <c r="M66" s="146"/>
    </row>
    <row r="67" ht="17.25" customHeight="true" spans="1:13">
      <c r="A67" s="125" t="s">
        <v>85</v>
      </c>
      <c r="B67" s="1" t="s">
        <v>86</v>
      </c>
      <c r="C67" s="117">
        <v>40</v>
      </c>
      <c r="D67" s="119">
        <v>42.204065</v>
      </c>
      <c r="E67" s="132">
        <f t="shared" si="3"/>
        <v>1.055101625</v>
      </c>
      <c r="F67" s="134">
        <v>57534.166</v>
      </c>
      <c r="G67" s="134">
        <v>13649</v>
      </c>
      <c r="H67" s="134">
        <v>53407.376</v>
      </c>
      <c r="I67" s="134">
        <v>12124</v>
      </c>
      <c r="J67" s="141">
        <f t="shared" si="4"/>
        <v>0.928272359070956</v>
      </c>
      <c r="K67" s="141">
        <f t="shared" si="5"/>
        <v>0.888270202945271</v>
      </c>
      <c r="L67" s="143"/>
      <c r="M67" s="146"/>
    </row>
    <row r="68" ht="17.25" customHeight="true" spans="1:13">
      <c r="A68" s="110">
        <v>54</v>
      </c>
      <c r="B68" s="110" t="s">
        <v>87</v>
      </c>
      <c r="C68" s="121">
        <v>2.8</v>
      </c>
      <c r="D68" s="122">
        <v>3.4596</v>
      </c>
      <c r="E68" s="135">
        <f t="shared" si="3"/>
        <v>1.23557142857143</v>
      </c>
      <c r="F68" s="136">
        <v>5722.2</v>
      </c>
      <c r="G68" s="136">
        <v>2815</v>
      </c>
      <c r="H68" s="136">
        <v>5000</v>
      </c>
      <c r="I68" s="136">
        <v>2815</v>
      </c>
      <c r="J68" s="142">
        <f t="shared" si="4"/>
        <v>0.873789801125441</v>
      </c>
      <c r="K68" s="142">
        <f t="shared" si="5"/>
        <v>1</v>
      </c>
      <c r="L68" s="143"/>
      <c r="M68" s="146"/>
    </row>
    <row r="69" ht="17.25" customHeight="true" spans="1:13">
      <c r="A69" s="110">
        <v>55</v>
      </c>
      <c r="B69" s="110" t="s">
        <v>88</v>
      </c>
      <c r="C69" s="121">
        <v>3.6</v>
      </c>
      <c r="D69" s="122">
        <v>3.59197</v>
      </c>
      <c r="E69" s="135">
        <f t="shared" si="3"/>
        <v>0.997769444444444</v>
      </c>
      <c r="F69" s="136">
        <v>4900</v>
      </c>
      <c r="G69" s="136">
        <v>3100</v>
      </c>
      <c r="H69" s="136">
        <v>2152.41</v>
      </c>
      <c r="I69" s="136">
        <v>1575</v>
      </c>
      <c r="J69" s="142">
        <f t="shared" si="4"/>
        <v>0.439267346938776</v>
      </c>
      <c r="K69" s="142">
        <f t="shared" si="5"/>
        <v>0.508064516129032</v>
      </c>
      <c r="L69" s="143"/>
      <c r="M69" s="146"/>
    </row>
    <row r="70" ht="17.25" customHeight="true" spans="1:13">
      <c r="A70" s="110">
        <v>56</v>
      </c>
      <c r="B70" s="110" t="s">
        <v>89</v>
      </c>
      <c r="C70" s="121">
        <v>2.5</v>
      </c>
      <c r="D70" s="122">
        <v>2.548177</v>
      </c>
      <c r="E70" s="135">
        <f t="shared" si="3"/>
        <v>1.0192708</v>
      </c>
      <c r="F70" s="136">
        <v>342.966</v>
      </c>
      <c r="G70" s="136">
        <v>70</v>
      </c>
      <c r="H70" s="136">
        <v>342.966</v>
      </c>
      <c r="I70" s="136">
        <v>70</v>
      </c>
      <c r="J70" s="142">
        <f t="shared" si="4"/>
        <v>1</v>
      </c>
      <c r="K70" s="142">
        <f t="shared" si="5"/>
        <v>1</v>
      </c>
      <c r="L70" s="143"/>
      <c r="M70" s="146"/>
    </row>
    <row r="71" ht="17.25" customHeight="true" spans="1:13">
      <c r="A71" s="110">
        <v>57</v>
      </c>
      <c r="B71" s="110" t="s">
        <v>90</v>
      </c>
      <c r="C71" s="121">
        <v>4.1</v>
      </c>
      <c r="D71" s="122">
        <v>4.040539</v>
      </c>
      <c r="E71" s="135">
        <f t="shared" si="3"/>
        <v>0.985497317073171</v>
      </c>
      <c r="F71" s="136">
        <v>685</v>
      </c>
      <c r="G71" s="136">
        <v>236</v>
      </c>
      <c r="H71" s="136">
        <v>358</v>
      </c>
      <c r="I71" s="136">
        <v>236</v>
      </c>
      <c r="J71" s="142">
        <f t="shared" si="4"/>
        <v>0.522627737226277</v>
      </c>
      <c r="K71" s="142">
        <f t="shared" si="5"/>
        <v>1</v>
      </c>
      <c r="L71" s="143"/>
      <c r="M71" s="146"/>
    </row>
    <row r="72" ht="17.25" customHeight="true" spans="1:13">
      <c r="A72" s="110">
        <v>58</v>
      </c>
      <c r="B72" s="110" t="s">
        <v>91</v>
      </c>
      <c r="C72" s="121">
        <v>3</v>
      </c>
      <c r="D72" s="122">
        <v>3.17004</v>
      </c>
      <c r="E72" s="135">
        <f t="shared" ref="E72:E113" si="6">D72/C72</f>
        <v>1.05668</v>
      </c>
      <c r="F72" s="136">
        <v>1070</v>
      </c>
      <c r="G72" s="136">
        <v>870</v>
      </c>
      <c r="H72" s="136">
        <v>1070</v>
      </c>
      <c r="I72" s="136">
        <v>870</v>
      </c>
      <c r="J72" s="142">
        <f t="shared" si="4"/>
        <v>1</v>
      </c>
      <c r="K72" s="142">
        <f t="shared" si="5"/>
        <v>1</v>
      </c>
      <c r="L72" s="143"/>
      <c r="M72" s="146"/>
    </row>
    <row r="73" ht="17.25" customHeight="true" spans="1:13">
      <c r="A73" s="110">
        <v>59</v>
      </c>
      <c r="B73" s="110" t="s">
        <v>92</v>
      </c>
      <c r="C73" s="121">
        <v>12.2</v>
      </c>
      <c r="D73" s="122">
        <v>12.2759</v>
      </c>
      <c r="E73" s="135">
        <f t="shared" si="6"/>
        <v>1.00622131147541</v>
      </c>
      <c r="F73" s="136">
        <v>35070</v>
      </c>
      <c r="G73" s="136">
        <v>2190</v>
      </c>
      <c r="H73" s="136">
        <v>35070</v>
      </c>
      <c r="I73" s="136">
        <v>2190</v>
      </c>
      <c r="J73" s="142">
        <f t="shared" ref="J73:J113" si="7">H73/F73</f>
        <v>1</v>
      </c>
      <c r="K73" s="142">
        <f t="shared" ref="K73:K113" si="8">I73/G73</f>
        <v>1</v>
      </c>
      <c r="L73" s="143"/>
      <c r="M73" s="146"/>
    </row>
    <row r="74" ht="17.25" customHeight="true" spans="1:13">
      <c r="A74" s="110">
        <v>60</v>
      </c>
      <c r="B74" s="110" t="s">
        <v>93</v>
      </c>
      <c r="C74" s="121">
        <v>4.2</v>
      </c>
      <c r="D74" s="122">
        <v>4.3874</v>
      </c>
      <c r="E74" s="135">
        <f t="shared" si="6"/>
        <v>1.04461904761905</v>
      </c>
      <c r="F74" s="136">
        <v>1450</v>
      </c>
      <c r="G74" s="136">
        <v>427</v>
      </c>
      <c r="H74" s="136">
        <v>1450</v>
      </c>
      <c r="I74" s="136">
        <v>427</v>
      </c>
      <c r="J74" s="142">
        <f t="shared" si="7"/>
        <v>1</v>
      </c>
      <c r="K74" s="142">
        <f t="shared" si="8"/>
        <v>1</v>
      </c>
      <c r="L74" s="143"/>
      <c r="M74" s="146"/>
    </row>
    <row r="75" ht="17.25" customHeight="true" spans="1:13">
      <c r="A75" s="110">
        <v>61</v>
      </c>
      <c r="B75" s="110" t="s">
        <v>94</v>
      </c>
      <c r="C75" s="121">
        <v>1.5</v>
      </c>
      <c r="D75" s="122">
        <v>1.6307</v>
      </c>
      <c r="E75" s="135">
        <f t="shared" si="6"/>
        <v>1.08713333333333</v>
      </c>
      <c r="F75" s="136">
        <v>1920</v>
      </c>
      <c r="G75" s="136">
        <v>990</v>
      </c>
      <c r="H75" s="136">
        <v>1590</v>
      </c>
      <c r="I75" s="136">
        <v>990</v>
      </c>
      <c r="J75" s="142">
        <f t="shared" si="7"/>
        <v>0.828125</v>
      </c>
      <c r="K75" s="142">
        <f t="shared" si="8"/>
        <v>1</v>
      </c>
      <c r="L75" s="143"/>
      <c r="M75" s="146"/>
    </row>
    <row r="76" ht="17.25" customHeight="true" spans="1:13">
      <c r="A76" s="110">
        <v>62</v>
      </c>
      <c r="B76" s="110" t="s">
        <v>95</v>
      </c>
      <c r="C76" s="121">
        <v>2.3</v>
      </c>
      <c r="D76" s="122">
        <v>2.450339</v>
      </c>
      <c r="E76" s="135">
        <f t="shared" si="6"/>
        <v>1.0653647826087</v>
      </c>
      <c r="F76" s="136">
        <v>4934</v>
      </c>
      <c r="G76" s="136">
        <v>1831</v>
      </c>
      <c r="H76" s="136">
        <v>4934</v>
      </c>
      <c r="I76" s="136">
        <v>1831</v>
      </c>
      <c r="J76" s="142">
        <f t="shared" si="7"/>
        <v>1</v>
      </c>
      <c r="K76" s="142">
        <f t="shared" si="8"/>
        <v>1</v>
      </c>
      <c r="L76" s="143"/>
      <c r="M76" s="146"/>
    </row>
    <row r="77" ht="17.25" customHeight="true" spans="1:13">
      <c r="A77" s="110">
        <v>63</v>
      </c>
      <c r="B77" s="124" t="s">
        <v>96</v>
      </c>
      <c r="C77" s="121">
        <v>3.8</v>
      </c>
      <c r="D77" s="122">
        <v>4.6494</v>
      </c>
      <c r="E77" s="135">
        <f t="shared" si="6"/>
        <v>1.22352631578947</v>
      </c>
      <c r="F77" s="136">
        <v>1440</v>
      </c>
      <c r="G77" s="136">
        <v>1120</v>
      </c>
      <c r="H77" s="136">
        <v>1440</v>
      </c>
      <c r="I77" s="136">
        <v>1120</v>
      </c>
      <c r="J77" s="142">
        <f t="shared" si="7"/>
        <v>1</v>
      </c>
      <c r="K77" s="142">
        <f t="shared" si="8"/>
        <v>1</v>
      </c>
      <c r="L77" s="143"/>
      <c r="M77" s="146"/>
    </row>
    <row r="78" ht="17.25" customHeight="true" spans="1:13">
      <c r="A78" s="118" t="s">
        <v>97</v>
      </c>
      <c r="B78" s="1" t="s">
        <v>98</v>
      </c>
      <c r="C78" s="117">
        <v>38.1</v>
      </c>
      <c r="D78" s="119">
        <v>45.48520048</v>
      </c>
      <c r="E78" s="132">
        <f t="shared" si="6"/>
        <v>1.19383728293963</v>
      </c>
      <c r="F78" s="134">
        <v>223302.5</v>
      </c>
      <c r="G78" s="134">
        <v>56960</v>
      </c>
      <c r="H78" s="134">
        <v>201569.5</v>
      </c>
      <c r="I78" s="134">
        <v>55260</v>
      </c>
      <c r="J78" s="141">
        <f t="shared" si="7"/>
        <v>0.902674622988995</v>
      </c>
      <c r="K78" s="141">
        <f t="shared" si="8"/>
        <v>0.970154494382023</v>
      </c>
      <c r="L78" s="143"/>
      <c r="M78" s="146"/>
    </row>
    <row r="79" ht="17.25" customHeight="true" spans="1:13">
      <c r="A79" s="110">
        <v>64</v>
      </c>
      <c r="B79" s="110" t="s">
        <v>99</v>
      </c>
      <c r="C79" s="121">
        <v>4.7</v>
      </c>
      <c r="D79" s="122">
        <v>6.626</v>
      </c>
      <c r="E79" s="135">
        <f t="shared" si="6"/>
        <v>1.40978723404255</v>
      </c>
      <c r="F79" s="136">
        <v>13200</v>
      </c>
      <c r="G79" s="136">
        <v>8200</v>
      </c>
      <c r="H79" s="136">
        <v>7560</v>
      </c>
      <c r="I79" s="136">
        <v>6500</v>
      </c>
      <c r="J79" s="142">
        <f t="shared" si="7"/>
        <v>0.572727272727273</v>
      </c>
      <c r="K79" s="142">
        <f t="shared" si="8"/>
        <v>0.792682926829268</v>
      </c>
      <c r="L79" s="143"/>
      <c r="M79" s="146"/>
    </row>
    <row r="80" ht="17.25" customHeight="true" spans="1:13">
      <c r="A80" s="110">
        <v>65</v>
      </c>
      <c r="B80" s="110" t="s">
        <v>100</v>
      </c>
      <c r="C80" s="121">
        <v>5.4</v>
      </c>
      <c r="D80" s="122">
        <v>7.383969</v>
      </c>
      <c r="E80" s="135">
        <f t="shared" si="6"/>
        <v>1.36740166666667</v>
      </c>
      <c r="F80" s="136">
        <v>70</v>
      </c>
      <c r="G80" s="136">
        <v>70</v>
      </c>
      <c r="H80" s="136">
        <v>70</v>
      </c>
      <c r="I80" s="136">
        <v>70</v>
      </c>
      <c r="J80" s="142">
        <f t="shared" si="7"/>
        <v>1</v>
      </c>
      <c r="K80" s="142">
        <f t="shared" si="8"/>
        <v>1</v>
      </c>
      <c r="L80" s="143"/>
      <c r="M80" s="146"/>
    </row>
    <row r="81" ht="17.25" customHeight="true" spans="1:13">
      <c r="A81" s="110">
        <v>66</v>
      </c>
      <c r="B81" s="110" t="s">
        <v>101</v>
      </c>
      <c r="C81" s="121">
        <v>3.6</v>
      </c>
      <c r="D81" s="122">
        <v>4.93600148</v>
      </c>
      <c r="E81" s="135">
        <f t="shared" si="6"/>
        <v>1.37111152222222</v>
      </c>
      <c r="F81" s="136">
        <v>6180</v>
      </c>
      <c r="G81" s="136">
        <v>1180</v>
      </c>
      <c r="H81" s="136">
        <v>6180</v>
      </c>
      <c r="I81" s="136">
        <v>1180</v>
      </c>
      <c r="J81" s="142">
        <f t="shared" si="7"/>
        <v>1</v>
      </c>
      <c r="K81" s="142">
        <f t="shared" si="8"/>
        <v>1</v>
      </c>
      <c r="L81" s="143"/>
      <c r="M81" s="146"/>
    </row>
    <row r="82" ht="17.25" customHeight="true" spans="1:13">
      <c r="A82" s="110">
        <v>67</v>
      </c>
      <c r="B82" s="110" t="s">
        <v>102</v>
      </c>
      <c r="C82" s="121">
        <v>4.4</v>
      </c>
      <c r="D82" s="122">
        <v>5.3696</v>
      </c>
      <c r="E82" s="135">
        <f t="shared" si="6"/>
        <v>1.22036363636364</v>
      </c>
      <c r="F82" s="136">
        <v>23635.5</v>
      </c>
      <c r="G82" s="136">
        <v>2290</v>
      </c>
      <c r="H82" s="136">
        <v>22172.5</v>
      </c>
      <c r="I82" s="136">
        <v>2290</v>
      </c>
      <c r="J82" s="142">
        <f t="shared" si="7"/>
        <v>0.938101584480971</v>
      </c>
      <c r="K82" s="142">
        <f t="shared" si="8"/>
        <v>1</v>
      </c>
      <c r="L82" s="143"/>
      <c r="M82" s="146"/>
    </row>
    <row r="83" ht="17.25" customHeight="true" spans="1:13">
      <c r="A83" s="110">
        <v>68</v>
      </c>
      <c r="B83" s="110" t="s">
        <v>103</v>
      </c>
      <c r="C83" s="121">
        <v>3.1</v>
      </c>
      <c r="D83" s="122">
        <v>3.624799</v>
      </c>
      <c r="E83" s="135">
        <f t="shared" si="6"/>
        <v>1.16929</v>
      </c>
      <c r="F83" s="136">
        <v>8552</v>
      </c>
      <c r="G83" s="136">
        <v>1830</v>
      </c>
      <c r="H83" s="136">
        <v>8552</v>
      </c>
      <c r="I83" s="136">
        <v>1830</v>
      </c>
      <c r="J83" s="142">
        <f t="shared" si="7"/>
        <v>1</v>
      </c>
      <c r="K83" s="142">
        <f t="shared" si="8"/>
        <v>1</v>
      </c>
      <c r="L83" s="143"/>
      <c r="M83" s="146"/>
    </row>
    <row r="84" ht="17.25" customHeight="true" spans="1:13">
      <c r="A84" s="110">
        <v>69</v>
      </c>
      <c r="B84" s="110" t="s">
        <v>104</v>
      </c>
      <c r="C84" s="121">
        <v>4.3</v>
      </c>
      <c r="D84" s="122">
        <v>5.974044</v>
      </c>
      <c r="E84" s="135">
        <f t="shared" si="6"/>
        <v>1.38931255813953</v>
      </c>
      <c r="F84" s="136">
        <v>8070</v>
      </c>
      <c r="G84" s="136">
        <v>1320</v>
      </c>
      <c r="H84" s="136">
        <v>8070</v>
      </c>
      <c r="I84" s="136">
        <v>1320</v>
      </c>
      <c r="J84" s="142">
        <f t="shared" si="7"/>
        <v>1</v>
      </c>
      <c r="K84" s="142">
        <f t="shared" si="8"/>
        <v>1</v>
      </c>
      <c r="L84" s="143"/>
      <c r="M84" s="146"/>
    </row>
    <row r="85" ht="17.25" customHeight="true" spans="1:13">
      <c r="A85" s="110">
        <v>70</v>
      </c>
      <c r="B85" s="110" t="s">
        <v>105</v>
      </c>
      <c r="C85" s="121">
        <v>12.7</v>
      </c>
      <c r="D85" s="122">
        <v>11.570787</v>
      </c>
      <c r="E85" s="135">
        <f t="shared" si="6"/>
        <v>0.911085590551181</v>
      </c>
      <c r="F85" s="136">
        <v>163595</v>
      </c>
      <c r="G85" s="136">
        <v>42070</v>
      </c>
      <c r="H85" s="136">
        <v>148965</v>
      </c>
      <c r="I85" s="136">
        <v>42070</v>
      </c>
      <c r="J85" s="142">
        <f t="shared" si="7"/>
        <v>0.910571838992634</v>
      </c>
      <c r="K85" s="142">
        <f t="shared" si="8"/>
        <v>1</v>
      </c>
      <c r="L85" s="143"/>
      <c r="M85" s="146"/>
    </row>
    <row r="86" ht="17.25" customHeight="true" spans="1:13">
      <c r="A86" s="125" t="s">
        <v>106</v>
      </c>
      <c r="B86" s="1" t="s">
        <v>107</v>
      </c>
      <c r="C86" s="117">
        <v>23.7</v>
      </c>
      <c r="D86" s="148">
        <v>23.129309</v>
      </c>
      <c r="E86" s="132">
        <f t="shared" si="6"/>
        <v>0.975920210970464</v>
      </c>
      <c r="F86" s="134">
        <v>5931.3</v>
      </c>
      <c r="G86" s="134">
        <v>2270</v>
      </c>
      <c r="H86" s="134">
        <v>5895.3</v>
      </c>
      <c r="I86" s="134">
        <v>2270</v>
      </c>
      <c r="J86" s="141">
        <f t="shared" si="7"/>
        <v>0.993930504273937</v>
      </c>
      <c r="K86" s="141">
        <f t="shared" si="8"/>
        <v>1</v>
      </c>
      <c r="L86" s="143"/>
      <c r="M86" s="146"/>
    </row>
    <row r="87" s="95" customFormat="true" ht="17.25" customHeight="true" spans="1:13">
      <c r="A87" s="124">
        <v>71</v>
      </c>
      <c r="B87" s="124" t="s">
        <v>108</v>
      </c>
      <c r="C87" s="122">
        <v>8.8</v>
      </c>
      <c r="D87" s="122">
        <v>9.0411</v>
      </c>
      <c r="E87" s="135">
        <f t="shared" si="6"/>
        <v>1.02739772727273</v>
      </c>
      <c r="F87" s="136">
        <v>362</v>
      </c>
      <c r="G87" s="136">
        <v>130</v>
      </c>
      <c r="H87" s="136">
        <v>326</v>
      </c>
      <c r="I87" s="136">
        <v>130</v>
      </c>
      <c r="J87" s="142">
        <f t="shared" si="7"/>
        <v>0.900552486187845</v>
      </c>
      <c r="K87" s="142">
        <f t="shared" si="8"/>
        <v>1</v>
      </c>
      <c r="L87" s="144"/>
      <c r="M87" s="147"/>
    </row>
    <row r="88" ht="17.25" customHeight="true" spans="1:13">
      <c r="A88" s="110">
        <v>72</v>
      </c>
      <c r="B88" s="110" t="s">
        <v>109</v>
      </c>
      <c r="C88" s="121">
        <v>6.7</v>
      </c>
      <c r="D88" s="122">
        <v>6.2052</v>
      </c>
      <c r="E88" s="135">
        <f t="shared" si="6"/>
        <v>0.926149253731343</v>
      </c>
      <c r="F88" s="136">
        <v>3160</v>
      </c>
      <c r="G88" s="136">
        <v>1470</v>
      </c>
      <c r="H88" s="136">
        <v>3160</v>
      </c>
      <c r="I88" s="136">
        <v>1470</v>
      </c>
      <c r="J88" s="142">
        <f t="shared" si="7"/>
        <v>1</v>
      </c>
      <c r="K88" s="142">
        <f t="shared" si="8"/>
        <v>1</v>
      </c>
      <c r="L88" s="143"/>
      <c r="M88" s="146"/>
    </row>
    <row r="89" ht="17.25" customHeight="true" spans="1:13">
      <c r="A89" s="110">
        <v>73</v>
      </c>
      <c r="B89" s="110" t="s">
        <v>110</v>
      </c>
      <c r="C89" s="121">
        <v>3.4</v>
      </c>
      <c r="D89" s="122">
        <v>3.186687</v>
      </c>
      <c r="E89" s="135">
        <f t="shared" si="6"/>
        <v>0.937260882352941</v>
      </c>
      <c r="F89" s="136">
        <v>936</v>
      </c>
      <c r="G89" s="136">
        <v>240</v>
      </c>
      <c r="H89" s="136">
        <v>936</v>
      </c>
      <c r="I89" s="136">
        <v>240</v>
      </c>
      <c r="J89" s="142">
        <f t="shared" si="7"/>
        <v>1</v>
      </c>
      <c r="K89" s="142">
        <f t="shared" si="8"/>
        <v>1</v>
      </c>
      <c r="L89" s="143"/>
      <c r="M89" s="146"/>
    </row>
    <row r="90" ht="17.25" customHeight="true" spans="1:13">
      <c r="A90" s="110">
        <v>74</v>
      </c>
      <c r="B90" s="110" t="s">
        <v>111</v>
      </c>
      <c r="C90" s="121">
        <v>3.4</v>
      </c>
      <c r="D90" s="122">
        <v>3.452199</v>
      </c>
      <c r="E90" s="135">
        <f t="shared" si="6"/>
        <v>1.01535264705882</v>
      </c>
      <c r="F90" s="136">
        <v>1473.3</v>
      </c>
      <c r="G90" s="136">
        <v>430</v>
      </c>
      <c r="H90" s="136">
        <v>1473.3</v>
      </c>
      <c r="I90" s="136">
        <v>430</v>
      </c>
      <c r="J90" s="142">
        <f t="shared" si="7"/>
        <v>1</v>
      </c>
      <c r="K90" s="142">
        <f t="shared" si="8"/>
        <v>1</v>
      </c>
      <c r="L90" s="143"/>
      <c r="M90" s="146"/>
    </row>
    <row r="91" ht="17.25" customHeight="true" spans="1:13">
      <c r="A91" s="110">
        <v>75</v>
      </c>
      <c r="B91" s="110" t="s">
        <v>112</v>
      </c>
      <c r="C91" s="121">
        <v>1.3</v>
      </c>
      <c r="D91" s="122">
        <v>1.244123</v>
      </c>
      <c r="E91" s="135">
        <f t="shared" si="6"/>
        <v>0.957017692307692</v>
      </c>
      <c r="F91" s="136" t="s">
        <v>19</v>
      </c>
      <c r="G91" s="136" t="s">
        <v>19</v>
      </c>
      <c r="H91" s="136" t="s">
        <v>19</v>
      </c>
      <c r="I91" s="136" t="s">
        <v>19</v>
      </c>
      <c r="J91" s="142" t="s">
        <v>19</v>
      </c>
      <c r="K91" s="142" t="s">
        <v>19</v>
      </c>
      <c r="L91" s="143"/>
      <c r="M91" s="146"/>
    </row>
    <row r="92" ht="17.25" customHeight="true" spans="1:13">
      <c r="A92" s="125" t="s">
        <v>113</v>
      </c>
      <c r="B92" s="1" t="s">
        <v>114</v>
      </c>
      <c r="C92" s="117">
        <v>42</v>
      </c>
      <c r="D92" s="119">
        <v>42.1646</v>
      </c>
      <c r="E92" s="132">
        <f t="shared" si="6"/>
        <v>1.00391904761905</v>
      </c>
      <c r="F92" s="134">
        <v>28790.97</v>
      </c>
      <c r="G92" s="134">
        <v>12895</v>
      </c>
      <c r="H92" s="134">
        <v>22094.79</v>
      </c>
      <c r="I92" s="134">
        <v>11824</v>
      </c>
      <c r="J92" s="141">
        <f t="shared" si="7"/>
        <v>0.767420826738384</v>
      </c>
      <c r="K92" s="141">
        <f t="shared" si="8"/>
        <v>0.916944552151997</v>
      </c>
      <c r="L92" s="143"/>
      <c r="M92" s="146"/>
    </row>
    <row r="93" ht="17.25" customHeight="true" spans="1:13">
      <c r="A93" s="110">
        <v>76</v>
      </c>
      <c r="B93" s="110" t="s">
        <v>115</v>
      </c>
      <c r="C93" s="122">
        <v>9.5</v>
      </c>
      <c r="D93" s="122">
        <v>6.58433157</v>
      </c>
      <c r="E93" s="135">
        <f t="shared" si="6"/>
        <v>0.693087533684211</v>
      </c>
      <c r="F93" s="136" t="s">
        <v>19</v>
      </c>
      <c r="G93" s="136" t="s">
        <v>19</v>
      </c>
      <c r="H93" s="136" t="s">
        <v>19</v>
      </c>
      <c r="I93" s="136" t="s">
        <v>19</v>
      </c>
      <c r="J93" s="142" t="s">
        <v>19</v>
      </c>
      <c r="K93" s="142" t="s">
        <v>19</v>
      </c>
      <c r="L93" s="143"/>
      <c r="M93" s="146"/>
    </row>
    <row r="94" ht="17.25" customHeight="true" spans="1:13">
      <c r="A94" s="110">
        <v>77</v>
      </c>
      <c r="B94" s="110" t="s">
        <v>116</v>
      </c>
      <c r="C94" s="121">
        <v>2.2</v>
      </c>
      <c r="D94" s="122">
        <v>1.446643</v>
      </c>
      <c r="E94" s="135">
        <f t="shared" si="6"/>
        <v>0.657565</v>
      </c>
      <c r="F94" s="136">
        <v>54</v>
      </c>
      <c r="G94" s="136">
        <v>50</v>
      </c>
      <c r="H94" s="136">
        <v>54</v>
      </c>
      <c r="I94" s="136">
        <v>50</v>
      </c>
      <c r="J94" s="142">
        <f t="shared" si="7"/>
        <v>1</v>
      </c>
      <c r="K94" s="142">
        <f t="shared" si="8"/>
        <v>1</v>
      </c>
      <c r="L94" s="143"/>
      <c r="M94" s="146"/>
    </row>
    <row r="95" ht="17.25" customHeight="true" spans="1:13">
      <c r="A95" s="110">
        <v>78</v>
      </c>
      <c r="B95" s="110" t="s">
        <v>117</v>
      </c>
      <c r="C95" s="121">
        <v>4.4</v>
      </c>
      <c r="D95" s="122">
        <v>6.61607</v>
      </c>
      <c r="E95" s="135">
        <f t="shared" si="6"/>
        <v>1.50365227272727</v>
      </c>
      <c r="F95" s="136">
        <v>1000</v>
      </c>
      <c r="G95" s="136">
        <v>630</v>
      </c>
      <c r="H95" s="136">
        <v>1000</v>
      </c>
      <c r="I95" s="136">
        <v>630</v>
      </c>
      <c r="J95" s="142">
        <f t="shared" si="7"/>
        <v>1</v>
      </c>
      <c r="K95" s="142">
        <f t="shared" si="8"/>
        <v>1</v>
      </c>
      <c r="L95" s="143"/>
      <c r="M95" s="146"/>
    </row>
    <row r="96" ht="17.25" customHeight="true" spans="1:13">
      <c r="A96" s="110">
        <v>79</v>
      </c>
      <c r="B96" s="110" t="s">
        <v>118</v>
      </c>
      <c r="C96" s="121">
        <v>2</v>
      </c>
      <c r="D96" s="122">
        <v>1.634</v>
      </c>
      <c r="E96" s="135">
        <f t="shared" si="6"/>
        <v>0.817</v>
      </c>
      <c r="F96" s="136">
        <v>8690</v>
      </c>
      <c r="G96" s="136">
        <v>3365</v>
      </c>
      <c r="H96" s="136">
        <v>5690</v>
      </c>
      <c r="I96" s="136">
        <v>3365</v>
      </c>
      <c r="J96" s="142">
        <f t="shared" si="7"/>
        <v>0.654775604142693</v>
      </c>
      <c r="K96" s="142">
        <f t="shared" si="8"/>
        <v>1</v>
      </c>
      <c r="L96" s="143"/>
      <c r="M96" s="146"/>
    </row>
    <row r="97" ht="17.25" customHeight="true" spans="1:13">
      <c r="A97" s="110">
        <v>80</v>
      </c>
      <c r="B97" s="110" t="s">
        <v>119</v>
      </c>
      <c r="C97" s="121">
        <v>4.7</v>
      </c>
      <c r="D97" s="122">
        <v>4.91749</v>
      </c>
      <c r="E97" s="135">
        <f t="shared" si="6"/>
        <v>1.04627446808511</v>
      </c>
      <c r="F97" s="136">
        <v>517</v>
      </c>
      <c r="G97" s="136">
        <v>70</v>
      </c>
      <c r="H97" s="136">
        <v>453.03</v>
      </c>
      <c r="I97" s="136">
        <v>70</v>
      </c>
      <c r="J97" s="142">
        <f t="shared" si="7"/>
        <v>0.876266924564797</v>
      </c>
      <c r="K97" s="142">
        <f t="shared" si="8"/>
        <v>1</v>
      </c>
      <c r="L97" s="143"/>
      <c r="M97" s="146"/>
    </row>
    <row r="98" ht="17.25" customHeight="true" spans="1:13">
      <c r="A98" s="110">
        <v>81</v>
      </c>
      <c r="B98" s="110" t="s">
        <v>120</v>
      </c>
      <c r="C98" s="121">
        <v>5.1</v>
      </c>
      <c r="D98" s="122">
        <v>5.0871</v>
      </c>
      <c r="E98" s="135">
        <f t="shared" si="6"/>
        <v>0.997470588235294</v>
      </c>
      <c r="F98" s="136">
        <v>7151</v>
      </c>
      <c r="G98" s="136">
        <v>1230</v>
      </c>
      <c r="H98" s="136">
        <v>7058.79</v>
      </c>
      <c r="I98" s="136">
        <v>1230</v>
      </c>
      <c r="J98" s="142">
        <f t="shared" si="7"/>
        <v>0.987105299958048</v>
      </c>
      <c r="K98" s="142">
        <f t="shared" si="8"/>
        <v>1</v>
      </c>
      <c r="L98" s="143"/>
      <c r="M98" s="146"/>
    </row>
    <row r="99" ht="17.25" customHeight="true" spans="1:13">
      <c r="A99" s="110">
        <v>82</v>
      </c>
      <c r="B99" s="110" t="s">
        <v>121</v>
      </c>
      <c r="C99" s="121">
        <v>4.8</v>
      </c>
      <c r="D99" s="122">
        <v>4.09507</v>
      </c>
      <c r="E99" s="135">
        <f t="shared" si="6"/>
        <v>0.853139583333333</v>
      </c>
      <c r="F99" s="136">
        <v>40</v>
      </c>
      <c r="G99" s="136">
        <v>40</v>
      </c>
      <c r="H99" s="136">
        <v>40</v>
      </c>
      <c r="I99" s="136">
        <v>40</v>
      </c>
      <c r="J99" s="142">
        <f t="shared" si="7"/>
        <v>1</v>
      </c>
      <c r="K99" s="142">
        <f t="shared" si="8"/>
        <v>1</v>
      </c>
      <c r="L99" s="143"/>
      <c r="M99" s="146"/>
    </row>
    <row r="100" ht="17.25" customHeight="true" spans="1:13">
      <c r="A100" s="110">
        <v>83</v>
      </c>
      <c r="B100" s="110" t="s">
        <v>122</v>
      </c>
      <c r="C100" s="121">
        <v>2.3</v>
      </c>
      <c r="D100" s="122">
        <v>3.4115</v>
      </c>
      <c r="E100" s="135">
        <f t="shared" si="6"/>
        <v>1.48326086956522</v>
      </c>
      <c r="F100" s="136">
        <v>70</v>
      </c>
      <c r="G100" s="136">
        <v>70</v>
      </c>
      <c r="H100" s="136">
        <v>70</v>
      </c>
      <c r="I100" s="136">
        <v>70</v>
      </c>
      <c r="J100" s="142">
        <f t="shared" si="7"/>
        <v>1</v>
      </c>
      <c r="K100" s="142">
        <f t="shared" si="8"/>
        <v>1</v>
      </c>
      <c r="L100" s="143"/>
      <c r="M100" s="146"/>
    </row>
    <row r="101" ht="17.25" customHeight="true" spans="1:13">
      <c r="A101" s="110">
        <v>84</v>
      </c>
      <c r="B101" s="110" t="s">
        <v>123</v>
      </c>
      <c r="C101" s="122">
        <v>4.2</v>
      </c>
      <c r="D101" s="122">
        <v>5.115504</v>
      </c>
      <c r="E101" s="135">
        <f t="shared" si="6"/>
        <v>1.21797714285714</v>
      </c>
      <c r="F101" s="136">
        <v>11198.97</v>
      </c>
      <c r="G101" s="136">
        <v>7370</v>
      </c>
      <c r="H101" s="136">
        <v>7658.97</v>
      </c>
      <c r="I101" s="136">
        <v>6299</v>
      </c>
      <c r="J101" s="142">
        <f t="shared" si="7"/>
        <v>0.68389950147201</v>
      </c>
      <c r="K101" s="142">
        <f t="shared" si="8"/>
        <v>0.854681139755767</v>
      </c>
      <c r="L101" s="143"/>
      <c r="M101" s="146"/>
    </row>
    <row r="102" ht="17.25" customHeight="true" spans="1:13">
      <c r="A102" s="110">
        <v>85</v>
      </c>
      <c r="B102" s="110" t="s">
        <v>124</v>
      </c>
      <c r="C102" s="121">
        <v>2.8</v>
      </c>
      <c r="D102" s="122">
        <v>3.25693</v>
      </c>
      <c r="E102" s="135">
        <f t="shared" si="6"/>
        <v>1.16318928571429</v>
      </c>
      <c r="F102" s="136">
        <v>70</v>
      </c>
      <c r="G102" s="136">
        <v>70</v>
      </c>
      <c r="H102" s="136">
        <v>70</v>
      </c>
      <c r="I102" s="136">
        <v>70</v>
      </c>
      <c r="J102" s="142">
        <f t="shared" si="7"/>
        <v>1</v>
      </c>
      <c r="K102" s="142">
        <f t="shared" si="8"/>
        <v>1</v>
      </c>
      <c r="L102" s="143"/>
      <c r="M102" s="146"/>
    </row>
    <row r="103" ht="17.25" customHeight="true" spans="1:13">
      <c r="A103" s="125" t="s">
        <v>125</v>
      </c>
      <c r="B103" s="1" t="s">
        <v>126</v>
      </c>
      <c r="C103" s="117">
        <v>41.9</v>
      </c>
      <c r="D103" s="119">
        <v>39.273098</v>
      </c>
      <c r="E103" s="132">
        <f t="shared" si="6"/>
        <v>0.937305441527446</v>
      </c>
      <c r="F103" s="134">
        <v>64621</v>
      </c>
      <c r="G103" s="134">
        <v>17624</v>
      </c>
      <c r="H103" s="134">
        <v>62839</v>
      </c>
      <c r="I103" s="134">
        <v>17624</v>
      </c>
      <c r="J103" s="141">
        <f t="shared" si="7"/>
        <v>0.972423825072345</v>
      </c>
      <c r="K103" s="141">
        <f t="shared" si="8"/>
        <v>1</v>
      </c>
      <c r="L103" s="143"/>
      <c r="M103" s="146"/>
    </row>
    <row r="104" ht="17.25" customHeight="true" spans="1:13">
      <c r="A104" s="110">
        <v>86</v>
      </c>
      <c r="B104" s="110" t="s">
        <v>127</v>
      </c>
      <c r="C104" s="121">
        <v>6.9</v>
      </c>
      <c r="D104" s="122">
        <v>3.858042</v>
      </c>
      <c r="E104" s="135">
        <f t="shared" si="6"/>
        <v>0.55913652173913</v>
      </c>
      <c r="F104" s="136">
        <v>240</v>
      </c>
      <c r="G104" s="136">
        <v>160</v>
      </c>
      <c r="H104" s="136">
        <v>220</v>
      </c>
      <c r="I104" s="136">
        <v>160</v>
      </c>
      <c r="J104" s="142">
        <f t="shared" si="7"/>
        <v>0.916666666666667</v>
      </c>
      <c r="K104" s="142">
        <f t="shared" si="8"/>
        <v>1</v>
      </c>
      <c r="L104" s="143"/>
      <c r="M104" s="146"/>
    </row>
    <row r="105" ht="17.25" customHeight="true" spans="1:13">
      <c r="A105" s="110">
        <v>87</v>
      </c>
      <c r="B105" s="110" t="s">
        <v>128</v>
      </c>
      <c r="C105" s="121">
        <v>1</v>
      </c>
      <c r="D105" s="122">
        <v>1.0051</v>
      </c>
      <c r="E105" s="135">
        <f t="shared" si="6"/>
        <v>1.0051</v>
      </c>
      <c r="F105" s="136">
        <v>2120</v>
      </c>
      <c r="G105" s="136">
        <v>1120</v>
      </c>
      <c r="H105" s="136">
        <v>2120</v>
      </c>
      <c r="I105" s="136">
        <v>1120</v>
      </c>
      <c r="J105" s="142">
        <f t="shared" si="7"/>
        <v>1</v>
      </c>
      <c r="K105" s="142">
        <f t="shared" si="8"/>
        <v>1</v>
      </c>
      <c r="L105" s="143"/>
      <c r="M105" s="146"/>
    </row>
    <row r="106" ht="17.25" customHeight="true" spans="1:13">
      <c r="A106" s="110">
        <v>88</v>
      </c>
      <c r="B106" s="110" t="s">
        <v>129</v>
      </c>
      <c r="C106" s="121">
        <v>4.5</v>
      </c>
      <c r="D106" s="122">
        <v>4.0366</v>
      </c>
      <c r="E106" s="135">
        <f t="shared" si="6"/>
        <v>0.897022222222222</v>
      </c>
      <c r="F106" s="136">
        <v>9106</v>
      </c>
      <c r="G106" s="136">
        <v>1550</v>
      </c>
      <c r="H106" s="136">
        <v>9106</v>
      </c>
      <c r="I106" s="136">
        <v>1550</v>
      </c>
      <c r="J106" s="142">
        <f t="shared" si="7"/>
        <v>1</v>
      </c>
      <c r="K106" s="142">
        <f t="shared" si="8"/>
        <v>1</v>
      </c>
      <c r="L106" s="143"/>
      <c r="M106" s="146"/>
    </row>
    <row r="107" ht="17.25" customHeight="true" spans="1:13">
      <c r="A107" s="110">
        <v>89</v>
      </c>
      <c r="B107" s="110" t="s">
        <v>130</v>
      </c>
      <c r="C107" s="121">
        <v>5</v>
      </c>
      <c r="D107" s="122">
        <v>5.773511</v>
      </c>
      <c r="E107" s="135">
        <f t="shared" si="6"/>
        <v>1.1547022</v>
      </c>
      <c r="F107" s="136">
        <v>196</v>
      </c>
      <c r="G107" s="136">
        <v>60</v>
      </c>
      <c r="H107" s="136">
        <v>196</v>
      </c>
      <c r="I107" s="136">
        <v>60</v>
      </c>
      <c r="J107" s="142">
        <f t="shared" si="7"/>
        <v>1</v>
      </c>
      <c r="K107" s="142">
        <f t="shared" si="8"/>
        <v>1</v>
      </c>
      <c r="L107" s="143"/>
      <c r="M107" s="146"/>
    </row>
    <row r="108" ht="17.25" customHeight="true" spans="1:13">
      <c r="A108" s="110">
        <v>90</v>
      </c>
      <c r="B108" s="110" t="s">
        <v>131</v>
      </c>
      <c r="C108" s="121">
        <v>3.1</v>
      </c>
      <c r="D108" s="122">
        <v>3.0044</v>
      </c>
      <c r="E108" s="135">
        <f t="shared" si="6"/>
        <v>0.969161290322581</v>
      </c>
      <c r="F108" s="136">
        <v>7380</v>
      </c>
      <c r="G108" s="136">
        <v>1870</v>
      </c>
      <c r="H108" s="136">
        <v>7380</v>
      </c>
      <c r="I108" s="136">
        <v>1870</v>
      </c>
      <c r="J108" s="142">
        <f t="shared" si="7"/>
        <v>1</v>
      </c>
      <c r="K108" s="142">
        <f t="shared" si="8"/>
        <v>1</v>
      </c>
      <c r="L108" s="143"/>
      <c r="M108" s="146"/>
    </row>
    <row r="109" ht="17.25" customHeight="true" spans="1:13">
      <c r="A109" s="110">
        <v>91</v>
      </c>
      <c r="B109" s="110" t="s">
        <v>132</v>
      </c>
      <c r="C109" s="121">
        <v>5</v>
      </c>
      <c r="D109" s="122">
        <v>4.195807</v>
      </c>
      <c r="E109" s="135">
        <f t="shared" si="6"/>
        <v>0.8391614</v>
      </c>
      <c r="F109" s="136">
        <v>1030</v>
      </c>
      <c r="G109" s="136">
        <v>1030</v>
      </c>
      <c r="H109" s="136">
        <v>1030</v>
      </c>
      <c r="I109" s="136">
        <v>1030</v>
      </c>
      <c r="J109" s="142">
        <f t="shared" si="7"/>
        <v>1</v>
      </c>
      <c r="K109" s="142">
        <f t="shared" si="8"/>
        <v>1</v>
      </c>
      <c r="L109" s="143"/>
      <c r="M109" s="146"/>
    </row>
    <row r="110" ht="17.25" customHeight="true" spans="1:13">
      <c r="A110" s="110">
        <v>92</v>
      </c>
      <c r="B110" s="110" t="s">
        <v>133</v>
      </c>
      <c r="C110" s="121">
        <v>6.2</v>
      </c>
      <c r="D110" s="122">
        <v>7.426858</v>
      </c>
      <c r="E110" s="135">
        <f t="shared" si="6"/>
        <v>1.19788032258065</v>
      </c>
      <c r="F110" s="136">
        <v>513</v>
      </c>
      <c r="G110" s="136">
        <v>360</v>
      </c>
      <c r="H110" s="136">
        <v>513</v>
      </c>
      <c r="I110" s="136">
        <v>360</v>
      </c>
      <c r="J110" s="142">
        <f t="shared" si="7"/>
        <v>1</v>
      </c>
      <c r="K110" s="142">
        <f t="shared" si="8"/>
        <v>1</v>
      </c>
      <c r="L110" s="143"/>
      <c r="M110" s="146"/>
    </row>
    <row r="111" ht="17.25" customHeight="true" spans="1:13">
      <c r="A111" s="110">
        <v>93</v>
      </c>
      <c r="B111" s="110" t="s">
        <v>134</v>
      </c>
      <c r="C111" s="121">
        <v>4</v>
      </c>
      <c r="D111" s="122">
        <v>4.0041</v>
      </c>
      <c r="E111" s="135">
        <f t="shared" si="6"/>
        <v>1.001025</v>
      </c>
      <c r="F111" s="136">
        <v>4070</v>
      </c>
      <c r="G111" s="136">
        <v>1840</v>
      </c>
      <c r="H111" s="136">
        <v>4070</v>
      </c>
      <c r="I111" s="136">
        <v>1840</v>
      </c>
      <c r="J111" s="142">
        <f t="shared" si="7"/>
        <v>1</v>
      </c>
      <c r="K111" s="142">
        <f t="shared" si="8"/>
        <v>1</v>
      </c>
      <c r="L111" s="143"/>
      <c r="M111" s="146"/>
    </row>
    <row r="112" ht="17.25" customHeight="true" spans="1:13">
      <c r="A112" s="110">
        <v>94</v>
      </c>
      <c r="B112" s="110" t="s">
        <v>135</v>
      </c>
      <c r="C112" s="121">
        <v>2.1</v>
      </c>
      <c r="D112" s="122">
        <v>1.95508</v>
      </c>
      <c r="E112" s="135">
        <f t="shared" si="6"/>
        <v>0.930990476190476</v>
      </c>
      <c r="F112" s="136">
        <v>10106</v>
      </c>
      <c r="G112" s="136">
        <v>5186</v>
      </c>
      <c r="H112" s="136">
        <v>9344</v>
      </c>
      <c r="I112" s="136">
        <v>5186</v>
      </c>
      <c r="J112" s="142">
        <f t="shared" si="7"/>
        <v>0.924599247971502</v>
      </c>
      <c r="K112" s="142">
        <f t="shared" si="8"/>
        <v>1</v>
      </c>
      <c r="L112" s="143"/>
      <c r="M112" s="146"/>
    </row>
    <row r="113" ht="17.25" customHeight="true" spans="1:13">
      <c r="A113" s="110">
        <v>95</v>
      </c>
      <c r="B113" s="110" t="s">
        <v>136</v>
      </c>
      <c r="C113" s="121">
        <v>4.1</v>
      </c>
      <c r="D113" s="122">
        <v>4.0136</v>
      </c>
      <c r="E113" s="135">
        <f t="shared" si="6"/>
        <v>0.978926829268293</v>
      </c>
      <c r="F113" s="136">
        <v>29860</v>
      </c>
      <c r="G113" s="136">
        <v>4448</v>
      </c>
      <c r="H113" s="136">
        <v>28860</v>
      </c>
      <c r="I113" s="136">
        <v>4448</v>
      </c>
      <c r="J113" s="142">
        <f t="shared" si="7"/>
        <v>0.966510381781648</v>
      </c>
      <c r="K113" s="142">
        <f t="shared" si="8"/>
        <v>1</v>
      </c>
      <c r="L113" s="143"/>
      <c r="M113" s="146"/>
    </row>
    <row r="114" ht="17.1" customHeight="true" spans="1:1">
      <c r="A114" s="149" t="s">
        <v>137</v>
      </c>
    </row>
  </sheetData>
  <mergeCells count="9">
    <mergeCell ref="A1:B1"/>
    <mergeCell ref="A2:K2"/>
    <mergeCell ref="C3:E3"/>
    <mergeCell ref="F3:K3"/>
    <mergeCell ref="A3:A5"/>
    <mergeCell ref="B3:B5"/>
    <mergeCell ref="E4:E5"/>
    <mergeCell ref="J4:J5"/>
    <mergeCell ref="K4:K5"/>
  </mergeCells>
  <printOptions horizontalCentered="true"/>
  <pageMargins left="0.708333333333333" right="0.708333333333333" top="0.747916666666667" bottom="0.747916666666667" header="0.314583333333333" footer="0.314583333333333"/>
  <pageSetup paperSize="9" firstPageNumber="6" orientation="portrait" useFirstPageNumber="true" horizontalDpi="600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E149"/>
  <sheetViews>
    <sheetView view="pageBreakPreview" zoomScaleNormal="100" zoomScaleSheetLayoutView="100" workbookViewId="0">
      <pane ySplit="5" topLeftCell="A131" activePane="bottomLeft" state="frozen"/>
      <selection/>
      <selection pane="bottomLeft" activeCell="I13" sqref="I13"/>
    </sheetView>
  </sheetViews>
  <sheetFormatPr defaultColWidth="9" defaultRowHeight="15.75"/>
  <cols>
    <col min="1" max="2" width="4.775" style="45" customWidth="true"/>
    <col min="3" max="3" width="6.44166666666667" style="46" customWidth="true"/>
    <col min="4" max="4" width="24.6666666666667" style="47" customWidth="true"/>
    <col min="5" max="5" width="9.21666666666667" style="48" customWidth="true"/>
    <col min="6" max="6" width="9.33333333333333" style="49" customWidth="true"/>
    <col min="7" max="7" width="8.66666666666667" style="50" customWidth="true"/>
    <col min="8" max="8" width="9.33333333333333" style="51" customWidth="true"/>
    <col min="9" max="9" width="9.66666666666667" style="51" customWidth="true"/>
    <col min="10" max="10" width="5.625" style="52" customWidth="true"/>
    <col min="11" max="11" width="9.66666666666667" style="53"/>
    <col min="12" max="12" width="8.33333333333333" style="53" customWidth="true"/>
    <col min="13" max="3409" width="9" style="54"/>
    <col min="3410" max="3410" width="8.88333333333333" style="54" customWidth="true"/>
    <col min="3411" max="16359" width="9" style="54"/>
    <col min="16360" max="16384" width="9" style="14"/>
  </cols>
  <sheetData>
    <row r="1" ht="17.1" customHeight="true" spans="1:1">
      <c r="A1" s="55" t="s">
        <v>138</v>
      </c>
    </row>
    <row r="2" ht="26.1" customHeight="true" spans="1:3412">
      <c r="A2" s="56" t="s">
        <v>139</v>
      </c>
      <c r="B2" s="56"/>
      <c r="C2" s="56"/>
      <c r="D2" s="56"/>
      <c r="E2" s="56"/>
      <c r="F2" s="56"/>
      <c r="G2" s="56"/>
      <c r="H2" s="56"/>
      <c r="I2" s="56"/>
      <c r="J2" s="56"/>
      <c r="K2" s="73"/>
      <c r="L2" s="73"/>
      <c r="EAD2" s="87"/>
      <c r="EAE2" s="87"/>
      <c r="EAF2" s="87"/>
    </row>
    <row r="3" ht="18" customHeight="true" spans="1:16359">
      <c r="A3" s="56"/>
      <c r="B3" s="56"/>
      <c r="C3" s="56"/>
      <c r="D3" s="56"/>
      <c r="E3" s="56"/>
      <c r="F3" s="56"/>
      <c r="G3" s="56"/>
      <c r="H3" s="56"/>
      <c r="I3" s="74" t="s">
        <v>140</v>
      </c>
      <c r="J3" s="75"/>
      <c r="K3" s="73"/>
      <c r="L3" s="7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87"/>
      <c r="EAE3" s="87"/>
      <c r="EAF3" s="87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</row>
    <row r="4" s="42" customFormat="true" ht="24.9" customHeight="true" spans="1:14">
      <c r="A4" s="57" t="s">
        <v>141</v>
      </c>
      <c r="B4" s="57" t="s">
        <v>142</v>
      </c>
      <c r="C4" s="57" t="s">
        <v>143</v>
      </c>
      <c r="D4" s="57" t="s">
        <v>144</v>
      </c>
      <c r="E4" s="70" t="s">
        <v>145</v>
      </c>
      <c r="F4" s="71" t="s">
        <v>146</v>
      </c>
      <c r="G4" s="70" t="s">
        <v>147</v>
      </c>
      <c r="H4" s="70"/>
      <c r="I4" s="70"/>
      <c r="J4" s="70"/>
      <c r="K4" s="76"/>
      <c r="L4" s="76"/>
      <c r="M4" s="81"/>
      <c r="N4" s="82"/>
    </row>
    <row r="5" s="42" customFormat="true" ht="27" customHeight="true" spans="1:14">
      <c r="A5" s="57"/>
      <c r="B5" s="57"/>
      <c r="C5" s="57"/>
      <c r="D5" s="57"/>
      <c r="E5" s="70"/>
      <c r="F5" s="71"/>
      <c r="G5" s="70" t="s">
        <v>148</v>
      </c>
      <c r="H5" s="70" t="s">
        <v>149</v>
      </c>
      <c r="I5" s="70" t="s">
        <v>150</v>
      </c>
      <c r="J5" s="70" t="s">
        <v>151</v>
      </c>
      <c r="K5" s="76"/>
      <c r="L5" s="76"/>
      <c r="M5" s="82"/>
      <c r="N5" s="82"/>
    </row>
    <row r="6" s="42" customFormat="true" ht="25.8" customHeight="true" spans="1:14">
      <c r="A6" s="57" t="s">
        <v>152</v>
      </c>
      <c r="B6" s="57"/>
      <c r="C6" s="57"/>
      <c r="D6" s="57"/>
      <c r="E6" s="72">
        <f>SUM(E7:E148)</f>
        <v>19662532.27</v>
      </c>
      <c r="F6" s="72" t="s">
        <v>19</v>
      </c>
      <c r="G6" s="72">
        <v>2000000</v>
      </c>
      <c r="H6" s="72"/>
      <c r="I6" s="72">
        <f>SUM(I7:I148)</f>
        <v>2477825.2957</v>
      </c>
      <c r="J6" s="70"/>
      <c r="K6" s="76"/>
      <c r="L6" s="76"/>
      <c r="M6" s="83"/>
      <c r="N6" s="83"/>
    </row>
    <row r="7" s="43" customFormat="true" ht="30" customHeight="true" spans="1:14">
      <c r="A7" s="58">
        <v>1</v>
      </c>
      <c r="B7" s="58" t="s">
        <v>153</v>
      </c>
      <c r="C7" s="59" t="s">
        <v>154</v>
      </c>
      <c r="D7" s="60" t="s">
        <v>155</v>
      </c>
      <c r="E7" s="63">
        <v>129484</v>
      </c>
      <c r="F7" s="63">
        <v>82000</v>
      </c>
      <c r="G7" s="64">
        <v>29000</v>
      </c>
      <c r="H7" s="63">
        <v>26583.3333333333</v>
      </c>
      <c r="I7" s="63">
        <v>27700</v>
      </c>
      <c r="J7" s="64" t="s">
        <v>156</v>
      </c>
      <c r="K7" s="77"/>
      <c r="L7" s="78"/>
      <c r="M7" s="84"/>
      <c r="N7" s="85"/>
    </row>
    <row r="8" s="43" customFormat="true" ht="30" customHeight="true" spans="1:14">
      <c r="A8" s="58">
        <v>2</v>
      </c>
      <c r="B8" s="58" t="s">
        <v>153</v>
      </c>
      <c r="C8" s="59" t="s">
        <v>154</v>
      </c>
      <c r="D8" s="60" t="s">
        <v>157</v>
      </c>
      <c r="E8" s="63">
        <v>110256</v>
      </c>
      <c r="F8" s="63">
        <v>100002</v>
      </c>
      <c r="G8" s="64">
        <v>8000</v>
      </c>
      <c r="H8" s="63">
        <v>7333.33333333333</v>
      </c>
      <c r="I8" s="63">
        <v>8797</v>
      </c>
      <c r="J8" s="64" t="s">
        <v>156</v>
      </c>
      <c r="K8" s="77"/>
      <c r="L8" s="78"/>
      <c r="M8" s="84"/>
      <c r="N8" s="85"/>
    </row>
    <row r="9" s="43" customFormat="true" ht="26.1" customHeight="true" spans="1:14">
      <c r="A9" s="58">
        <v>3</v>
      </c>
      <c r="B9" s="58" t="s">
        <v>153</v>
      </c>
      <c r="C9" s="59" t="s">
        <v>154</v>
      </c>
      <c r="D9" s="61" t="s">
        <v>158</v>
      </c>
      <c r="E9" s="63">
        <v>144400</v>
      </c>
      <c r="F9" s="63">
        <v>113780</v>
      </c>
      <c r="G9" s="64">
        <v>30590</v>
      </c>
      <c r="H9" s="63">
        <v>28040.8333333333</v>
      </c>
      <c r="I9" s="63">
        <v>29200</v>
      </c>
      <c r="J9" s="64" t="s">
        <v>156</v>
      </c>
      <c r="K9" s="77"/>
      <c r="L9" s="78"/>
      <c r="M9" s="84"/>
      <c r="N9" s="85"/>
    </row>
    <row r="10" s="43" customFormat="true" ht="26.1" customHeight="true" spans="1:14">
      <c r="A10" s="58">
        <v>4</v>
      </c>
      <c r="B10" s="58" t="s">
        <v>153</v>
      </c>
      <c r="C10" s="59" t="s">
        <v>154</v>
      </c>
      <c r="D10" s="61" t="s">
        <v>159</v>
      </c>
      <c r="E10" s="63">
        <v>19952</v>
      </c>
      <c r="F10" s="63">
        <v>0</v>
      </c>
      <c r="G10" s="64">
        <v>8000</v>
      </c>
      <c r="H10" s="63">
        <v>6816.66666666667</v>
      </c>
      <c r="I10" s="63">
        <v>6900</v>
      </c>
      <c r="J10" s="64" t="s">
        <v>156</v>
      </c>
      <c r="K10" s="77"/>
      <c r="L10" s="78"/>
      <c r="M10" s="84"/>
      <c r="N10" s="85"/>
    </row>
    <row r="11" s="43" customFormat="true" ht="30" customHeight="true" spans="1:14">
      <c r="A11" s="58">
        <v>5</v>
      </c>
      <c r="B11" s="58" t="s">
        <v>153</v>
      </c>
      <c r="C11" s="62" t="s">
        <v>23</v>
      </c>
      <c r="D11" s="61" t="s">
        <v>160</v>
      </c>
      <c r="E11" s="63">
        <v>425000</v>
      </c>
      <c r="F11" s="63">
        <v>343204</v>
      </c>
      <c r="G11" s="64">
        <v>10000</v>
      </c>
      <c r="H11" s="63">
        <v>9166.66666666667</v>
      </c>
      <c r="I11" s="63">
        <v>0</v>
      </c>
      <c r="J11" s="79" t="s">
        <v>161</v>
      </c>
      <c r="K11" s="77"/>
      <c r="L11" s="78"/>
      <c r="M11" s="84"/>
      <c r="N11" s="85"/>
    </row>
    <row r="12" s="43" customFormat="true" ht="26.1" customHeight="true" spans="1:14">
      <c r="A12" s="58">
        <v>6</v>
      </c>
      <c r="B12" s="58" t="s">
        <v>153</v>
      </c>
      <c r="C12" s="62" t="s">
        <v>25</v>
      </c>
      <c r="D12" s="61" t="s">
        <v>162</v>
      </c>
      <c r="E12" s="63">
        <v>289000</v>
      </c>
      <c r="F12" s="63">
        <v>196357</v>
      </c>
      <c r="G12" s="64">
        <v>3000</v>
      </c>
      <c r="H12" s="63">
        <v>2750</v>
      </c>
      <c r="I12" s="63">
        <v>5000</v>
      </c>
      <c r="J12" s="64" t="s">
        <v>156</v>
      </c>
      <c r="K12" s="77"/>
      <c r="L12" s="78"/>
      <c r="M12" s="84"/>
      <c r="N12" s="85"/>
    </row>
    <row r="13" s="43" customFormat="true" ht="26.1" customHeight="true" spans="1:14">
      <c r="A13" s="58">
        <v>7</v>
      </c>
      <c r="B13" s="58" t="s">
        <v>153</v>
      </c>
      <c r="C13" s="62" t="s">
        <v>25</v>
      </c>
      <c r="D13" s="61" t="s">
        <v>163</v>
      </c>
      <c r="E13" s="63">
        <v>270987</v>
      </c>
      <c r="F13" s="63">
        <v>102519</v>
      </c>
      <c r="G13" s="64">
        <v>84000</v>
      </c>
      <c r="H13" s="63">
        <v>74666.6666666667</v>
      </c>
      <c r="I13" s="63">
        <v>74768</v>
      </c>
      <c r="J13" s="64" t="s">
        <v>156</v>
      </c>
      <c r="K13" s="77"/>
      <c r="L13" s="78"/>
      <c r="M13" s="84"/>
      <c r="N13" s="85"/>
    </row>
    <row r="14" s="43" customFormat="true" ht="26.1" customHeight="true" spans="1:14">
      <c r="A14" s="58">
        <v>8</v>
      </c>
      <c r="B14" s="58" t="s">
        <v>153</v>
      </c>
      <c r="C14" s="62" t="s">
        <v>27</v>
      </c>
      <c r="D14" s="60" t="s">
        <v>164</v>
      </c>
      <c r="E14" s="63">
        <v>51471</v>
      </c>
      <c r="F14" s="63">
        <v>33160</v>
      </c>
      <c r="G14" s="64">
        <v>8000</v>
      </c>
      <c r="H14" s="63">
        <v>7333.33333333333</v>
      </c>
      <c r="I14" s="63">
        <v>8000</v>
      </c>
      <c r="J14" s="64" t="s">
        <v>156</v>
      </c>
      <c r="K14" s="77"/>
      <c r="L14" s="78"/>
      <c r="M14" s="84"/>
      <c r="N14" s="85"/>
    </row>
    <row r="15" s="43" customFormat="true" ht="30" customHeight="true" spans="1:14">
      <c r="A15" s="58">
        <v>9</v>
      </c>
      <c r="B15" s="58" t="s">
        <v>153</v>
      </c>
      <c r="C15" s="62" t="s">
        <v>27</v>
      </c>
      <c r="D15" s="60" t="s">
        <v>165</v>
      </c>
      <c r="E15" s="63">
        <v>102859</v>
      </c>
      <c r="F15" s="63">
        <v>6000</v>
      </c>
      <c r="G15" s="64">
        <v>7000</v>
      </c>
      <c r="H15" s="63">
        <v>6416.66666666667</v>
      </c>
      <c r="I15" s="63">
        <v>7000</v>
      </c>
      <c r="J15" s="64" t="s">
        <v>156</v>
      </c>
      <c r="K15" s="77"/>
      <c r="L15" s="78"/>
      <c r="M15" s="84"/>
      <c r="N15" s="85"/>
    </row>
    <row r="16" s="43" customFormat="true" ht="25" customHeight="true" spans="1:14">
      <c r="A16" s="58">
        <v>10</v>
      </c>
      <c r="B16" s="58" t="s">
        <v>153</v>
      </c>
      <c r="C16" s="62" t="s">
        <v>26</v>
      </c>
      <c r="D16" s="61" t="s">
        <v>166</v>
      </c>
      <c r="E16" s="63">
        <v>51000</v>
      </c>
      <c r="F16" s="63">
        <v>33013</v>
      </c>
      <c r="G16" s="64">
        <v>17672</v>
      </c>
      <c r="H16" s="63">
        <v>16199.3333333333</v>
      </c>
      <c r="I16" s="63">
        <v>16435</v>
      </c>
      <c r="J16" s="64" t="s">
        <v>156</v>
      </c>
      <c r="K16" s="77"/>
      <c r="L16" s="78"/>
      <c r="M16" s="84"/>
      <c r="N16" s="85"/>
    </row>
    <row r="17" s="43" customFormat="true" ht="25" customHeight="true" spans="1:14">
      <c r="A17" s="58">
        <v>11</v>
      </c>
      <c r="B17" s="58" t="s">
        <v>153</v>
      </c>
      <c r="C17" s="62" t="s">
        <v>26</v>
      </c>
      <c r="D17" s="61" t="s">
        <v>167</v>
      </c>
      <c r="E17" s="63">
        <v>29500</v>
      </c>
      <c r="F17" s="63">
        <v>20625</v>
      </c>
      <c r="G17" s="64">
        <v>8885</v>
      </c>
      <c r="H17" s="63">
        <v>8144.58333333333</v>
      </c>
      <c r="I17" s="63">
        <v>8885</v>
      </c>
      <c r="J17" s="64" t="s">
        <v>156</v>
      </c>
      <c r="K17" s="77"/>
      <c r="L17" s="78"/>
      <c r="M17" s="84"/>
      <c r="N17" s="85"/>
    </row>
    <row r="18" s="44" customFormat="true" ht="25" customHeight="true" spans="1:3412">
      <c r="A18" s="58">
        <v>12</v>
      </c>
      <c r="B18" s="58" t="s">
        <v>168</v>
      </c>
      <c r="C18" s="59" t="s">
        <v>154</v>
      </c>
      <c r="D18" s="61" t="s">
        <v>169</v>
      </c>
      <c r="E18" s="63">
        <v>148000</v>
      </c>
      <c r="F18" s="63" t="s">
        <v>19</v>
      </c>
      <c r="G18" s="64">
        <v>6500</v>
      </c>
      <c r="H18" s="63">
        <v>5583.33333333333</v>
      </c>
      <c r="I18" s="63">
        <v>5400</v>
      </c>
      <c r="J18" s="64" t="s">
        <v>156</v>
      </c>
      <c r="K18" s="77"/>
      <c r="L18" s="78"/>
      <c r="M18" s="86"/>
      <c r="N18" s="85"/>
      <c r="EAD18" s="42"/>
      <c r="EAE18" s="42"/>
      <c r="EAF18" s="42"/>
    </row>
    <row r="19" s="44" customFormat="true" ht="25" customHeight="true" spans="1:3412">
      <c r="A19" s="58">
        <v>13</v>
      </c>
      <c r="B19" s="58" t="s">
        <v>168</v>
      </c>
      <c r="C19" s="59" t="s">
        <v>154</v>
      </c>
      <c r="D19" s="61" t="s">
        <v>170</v>
      </c>
      <c r="E19" s="63">
        <v>4500</v>
      </c>
      <c r="F19" s="63" t="s">
        <v>19</v>
      </c>
      <c r="G19" s="64">
        <v>1500</v>
      </c>
      <c r="H19" s="63">
        <v>1333.33333333333</v>
      </c>
      <c r="I19" s="63">
        <v>1130</v>
      </c>
      <c r="J19" s="64" t="s">
        <v>156</v>
      </c>
      <c r="K19" s="77"/>
      <c r="L19" s="78"/>
      <c r="M19" s="86"/>
      <c r="N19" s="85"/>
      <c r="EAD19" s="42"/>
      <c r="EAE19" s="42"/>
      <c r="EAF19" s="42"/>
    </row>
    <row r="20" s="43" customFormat="true" ht="25" customHeight="true" spans="1:14">
      <c r="A20" s="58">
        <v>14</v>
      </c>
      <c r="B20" s="58" t="s">
        <v>168</v>
      </c>
      <c r="C20" s="59" t="s">
        <v>154</v>
      </c>
      <c r="D20" s="60" t="s">
        <v>171</v>
      </c>
      <c r="E20" s="63">
        <v>900000</v>
      </c>
      <c r="F20" s="63" t="s">
        <v>19</v>
      </c>
      <c r="G20" s="64">
        <v>150000</v>
      </c>
      <c r="H20" s="63">
        <v>137500</v>
      </c>
      <c r="I20" s="63">
        <v>174190</v>
      </c>
      <c r="J20" s="64" t="s">
        <v>156</v>
      </c>
      <c r="K20" s="77"/>
      <c r="L20" s="78"/>
      <c r="M20" s="84"/>
      <c r="N20" s="85"/>
    </row>
    <row r="21" s="43" customFormat="true" ht="25" customHeight="true" spans="1:14">
      <c r="A21" s="58">
        <v>15</v>
      </c>
      <c r="B21" s="58" t="s">
        <v>168</v>
      </c>
      <c r="C21" s="59" t="s">
        <v>154</v>
      </c>
      <c r="D21" s="60" t="s">
        <v>172</v>
      </c>
      <c r="E21" s="63">
        <v>240700</v>
      </c>
      <c r="F21" s="63">
        <v>92510</v>
      </c>
      <c r="G21" s="64">
        <v>40000</v>
      </c>
      <c r="H21" s="63">
        <v>36666.6666666667</v>
      </c>
      <c r="I21" s="63">
        <v>42095</v>
      </c>
      <c r="J21" s="64" t="s">
        <v>156</v>
      </c>
      <c r="K21" s="77"/>
      <c r="L21" s="78"/>
      <c r="M21" s="84"/>
      <c r="N21" s="85"/>
    </row>
    <row r="22" s="43" customFormat="true" ht="25" customHeight="true" spans="1:14">
      <c r="A22" s="58">
        <v>16</v>
      </c>
      <c r="B22" s="58" t="s">
        <v>168</v>
      </c>
      <c r="C22" s="59" t="s">
        <v>154</v>
      </c>
      <c r="D22" s="61" t="s">
        <v>173</v>
      </c>
      <c r="E22" s="63">
        <v>330000</v>
      </c>
      <c r="F22" s="63">
        <v>0</v>
      </c>
      <c r="G22" s="64">
        <v>10000</v>
      </c>
      <c r="H22" s="63">
        <v>8000</v>
      </c>
      <c r="I22" s="63">
        <v>23586</v>
      </c>
      <c r="J22" s="64" t="s">
        <v>156</v>
      </c>
      <c r="K22" s="77"/>
      <c r="L22" s="78"/>
      <c r="M22" s="84"/>
      <c r="N22" s="85"/>
    </row>
    <row r="23" s="44" customFormat="true" ht="25" customHeight="true" spans="1:3412">
      <c r="A23" s="58">
        <v>17</v>
      </c>
      <c r="B23" s="58" t="s">
        <v>168</v>
      </c>
      <c r="C23" s="62" t="s">
        <v>36</v>
      </c>
      <c r="D23" s="60" t="s">
        <v>174</v>
      </c>
      <c r="E23" s="63">
        <v>73000</v>
      </c>
      <c r="F23" s="63" t="s">
        <v>19</v>
      </c>
      <c r="G23" s="64">
        <v>5000</v>
      </c>
      <c r="H23" s="63">
        <v>4333.33333333333</v>
      </c>
      <c r="I23" s="63">
        <v>6550</v>
      </c>
      <c r="J23" s="64" t="s">
        <v>156</v>
      </c>
      <c r="K23" s="77"/>
      <c r="L23" s="78"/>
      <c r="M23" s="86"/>
      <c r="N23" s="85"/>
      <c r="EAD23" s="42"/>
      <c r="EAE23" s="42"/>
      <c r="EAF23" s="42"/>
    </row>
    <row r="24" s="44" customFormat="true" ht="25" customHeight="true" spans="1:3412">
      <c r="A24" s="58">
        <v>18</v>
      </c>
      <c r="B24" s="58" t="s">
        <v>168</v>
      </c>
      <c r="C24" s="62" t="s">
        <v>37</v>
      </c>
      <c r="D24" s="60" t="s">
        <v>175</v>
      </c>
      <c r="E24" s="63">
        <v>15600</v>
      </c>
      <c r="F24" s="63" t="s">
        <v>19</v>
      </c>
      <c r="G24" s="64">
        <v>5000</v>
      </c>
      <c r="H24" s="63">
        <v>4583.33333333333</v>
      </c>
      <c r="I24" s="63">
        <v>1855</v>
      </c>
      <c r="J24" s="64" t="s">
        <v>176</v>
      </c>
      <c r="K24" s="77"/>
      <c r="L24" s="78"/>
      <c r="M24" s="86"/>
      <c r="N24" s="85"/>
      <c r="EAD24" s="42"/>
      <c r="EAE24" s="42"/>
      <c r="EAF24" s="42"/>
    </row>
    <row r="25" s="44" customFormat="true" ht="25" customHeight="true" spans="1:3412">
      <c r="A25" s="58">
        <v>19</v>
      </c>
      <c r="B25" s="58" t="s">
        <v>168</v>
      </c>
      <c r="C25" s="62" t="s">
        <v>35</v>
      </c>
      <c r="D25" s="60" t="s">
        <v>177</v>
      </c>
      <c r="E25" s="63">
        <v>87800</v>
      </c>
      <c r="F25" s="63" t="s">
        <v>19</v>
      </c>
      <c r="G25" s="64">
        <v>18000</v>
      </c>
      <c r="H25" s="63">
        <v>15166.6666666667</v>
      </c>
      <c r="I25" s="63">
        <v>24000</v>
      </c>
      <c r="J25" s="64" t="s">
        <v>156</v>
      </c>
      <c r="K25" s="77"/>
      <c r="L25" s="78"/>
      <c r="M25" s="86"/>
      <c r="N25" s="85"/>
      <c r="EAD25" s="42"/>
      <c r="EAE25" s="42"/>
      <c r="EAF25" s="42"/>
    </row>
    <row r="26" s="44" customFormat="true" ht="25" customHeight="true" spans="1:3412">
      <c r="A26" s="58">
        <v>20</v>
      </c>
      <c r="B26" s="58" t="s">
        <v>168</v>
      </c>
      <c r="C26" s="62" t="s">
        <v>38</v>
      </c>
      <c r="D26" s="60" t="s">
        <v>178</v>
      </c>
      <c r="E26" s="63">
        <v>36000</v>
      </c>
      <c r="F26" s="63" t="s">
        <v>19</v>
      </c>
      <c r="G26" s="64">
        <v>4000</v>
      </c>
      <c r="H26" s="63">
        <v>3433.33333333333</v>
      </c>
      <c r="I26" s="63">
        <v>3810</v>
      </c>
      <c r="J26" s="64" t="s">
        <v>156</v>
      </c>
      <c r="K26" s="77"/>
      <c r="L26" s="78"/>
      <c r="M26" s="86"/>
      <c r="N26" s="85"/>
      <c r="EAD26" s="42"/>
      <c r="EAE26" s="42"/>
      <c r="EAF26" s="42"/>
    </row>
    <row r="27" s="43" customFormat="true" ht="25" customHeight="true" spans="1:14">
      <c r="A27" s="58">
        <v>21</v>
      </c>
      <c r="B27" s="58" t="s">
        <v>168</v>
      </c>
      <c r="C27" s="62" t="s">
        <v>38</v>
      </c>
      <c r="D27" s="60" t="s">
        <v>179</v>
      </c>
      <c r="E27" s="63">
        <v>549000</v>
      </c>
      <c r="F27" s="63">
        <v>402071</v>
      </c>
      <c r="G27" s="64">
        <v>50000</v>
      </c>
      <c r="H27" s="63">
        <v>45833.3333333333</v>
      </c>
      <c r="I27" s="63">
        <v>63724</v>
      </c>
      <c r="J27" s="64" t="s">
        <v>156</v>
      </c>
      <c r="K27" s="77"/>
      <c r="L27" s="78"/>
      <c r="M27" s="84"/>
      <c r="N27" s="85"/>
    </row>
    <row r="28" s="43" customFormat="true" ht="25" customHeight="true" spans="1:14">
      <c r="A28" s="58">
        <v>22</v>
      </c>
      <c r="B28" s="58" t="s">
        <v>168</v>
      </c>
      <c r="C28" s="62" t="s">
        <v>39</v>
      </c>
      <c r="D28" s="60" t="s">
        <v>180</v>
      </c>
      <c r="E28" s="63">
        <v>730000</v>
      </c>
      <c r="F28" s="63">
        <v>210150</v>
      </c>
      <c r="G28" s="64">
        <v>15000</v>
      </c>
      <c r="H28" s="63">
        <v>13750</v>
      </c>
      <c r="I28" s="63">
        <v>21000</v>
      </c>
      <c r="J28" s="64" t="s">
        <v>156</v>
      </c>
      <c r="K28" s="77"/>
      <c r="L28" s="78"/>
      <c r="M28" s="84"/>
      <c r="N28" s="85"/>
    </row>
    <row r="29" s="43" customFormat="true" ht="25" customHeight="true" spans="1:14">
      <c r="A29" s="58">
        <v>23</v>
      </c>
      <c r="B29" s="58" t="s">
        <v>168</v>
      </c>
      <c r="C29" s="62" t="s">
        <v>39</v>
      </c>
      <c r="D29" s="60" t="s">
        <v>181</v>
      </c>
      <c r="E29" s="63">
        <v>195000</v>
      </c>
      <c r="F29" s="63">
        <v>131401</v>
      </c>
      <c r="G29" s="64">
        <v>30000</v>
      </c>
      <c r="H29" s="63">
        <v>27500</v>
      </c>
      <c r="I29" s="63">
        <v>32000</v>
      </c>
      <c r="J29" s="64" t="s">
        <v>156</v>
      </c>
      <c r="K29" s="77"/>
      <c r="L29" s="78"/>
      <c r="M29" s="84"/>
      <c r="N29" s="85"/>
    </row>
    <row r="30" s="44" customFormat="true" ht="25" customHeight="true" spans="1:3412">
      <c r="A30" s="58">
        <v>24</v>
      </c>
      <c r="B30" s="58" t="s">
        <v>168</v>
      </c>
      <c r="C30" s="62" t="s">
        <v>40</v>
      </c>
      <c r="D30" s="60" t="s">
        <v>182</v>
      </c>
      <c r="E30" s="63">
        <v>115100</v>
      </c>
      <c r="F30" s="63" t="s">
        <v>19</v>
      </c>
      <c r="G30" s="64">
        <v>2000</v>
      </c>
      <c r="H30" s="63">
        <v>1750</v>
      </c>
      <c r="I30" s="63">
        <v>1400</v>
      </c>
      <c r="J30" s="64" t="s">
        <v>156</v>
      </c>
      <c r="K30" s="77"/>
      <c r="L30" s="78"/>
      <c r="M30" s="86"/>
      <c r="N30" s="85"/>
      <c r="EAD30" s="42"/>
      <c r="EAE30" s="42"/>
      <c r="EAF30" s="42"/>
    </row>
    <row r="31" s="43" customFormat="true" ht="25" customHeight="true" spans="1:14">
      <c r="A31" s="58">
        <v>25</v>
      </c>
      <c r="B31" s="58" t="s">
        <v>168</v>
      </c>
      <c r="C31" s="62" t="s">
        <v>40</v>
      </c>
      <c r="D31" s="60" t="s">
        <v>183</v>
      </c>
      <c r="E31" s="63">
        <v>658000</v>
      </c>
      <c r="F31" s="63">
        <v>303763</v>
      </c>
      <c r="G31" s="64">
        <v>30000</v>
      </c>
      <c r="H31" s="63">
        <v>27500</v>
      </c>
      <c r="I31" s="63">
        <v>40000</v>
      </c>
      <c r="J31" s="64" t="s">
        <v>156</v>
      </c>
      <c r="K31" s="77"/>
      <c r="L31" s="78"/>
      <c r="M31" s="84"/>
      <c r="N31" s="85"/>
    </row>
    <row r="32" s="44" customFormat="true" ht="25" customHeight="true" spans="1:3412">
      <c r="A32" s="58">
        <v>26</v>
      </c>
      <c r="B32" s="58" t="s">
        <v>168</v>
      </c>
      <c r="C32" s="62" t="s">
        <v>41</v>
      </c>
      <c r="D32" s="60" t="s">
        <v>184</v>
      </c>
      <c r="E32" s="63">
        <v>80000</v>
      </c>
      <c r="F32" s="63" t="s">
        <v>19</v>
      </c>
      <c r="G32" s="64">
        <v>15000</v>
      </c>
      <c r="H32" s="63">
        <v>13750</v>
      </c>
      <c r="I32" s="63">
        <v>17068</v>
      </c>
      <c r="J32" s="64" t="s">
        <v>156</v>
      </c>
      <c r="K32" s="77"/>
      <c r="L32" s="78"/>
      <c r="M32" s="86"/>
      <c r="N32" s="85"/>
      <c r="EAD32" s="42"/>
      <c r="EAE32" s="42"/>
      <c r="EAF32" s="42"/>
    </row>
    <row r="33" s="44" customFormat="true" ht="25" customHeight="true" spans="1:3412">
      <c r="A33" s="58">
        <v>27</v>
      </c>
      <c r="B33" s="58" t="s">
        <v>168</v>
      </c>
      <c r="C33" s="62" t="s">
        <v>42</v>
      </c>
      <c r="D33" s="60" t="s">
        <v>185</v>
      </c>
      <c r="E33" s="63">
        <v>50000</v>
      </c>
      <c r="F33" s="63" t="s">
        <v>19</v>
      </c>
      <c r="G33" s="64">
        <v>8000</v>
      </c>
      <c r="H33" s="63">
        <v>7333.33333333333</v>
      </c>
      <c r="I33" s="63">
        <v>6854</v>
      </c>
      <c r="J33" s="64" t="s">
        <v>156</v>
      </c>
      <c r="K33" s="77"/>
      <c r="L33" s="78"/>
      <c r="M33" s="86"/>
      <c r="N33" s="85"/>
      <c r="EAD33" s="42"/>
      <c r="EAE33" s="42"/>
      <c r="EAF33" s="42"/>
    </row>
    <row r="34" s="42" customFormat="true" ht="25" customHeight="true" spans="1:14">
      <c r="A34" s="58">
        <v>28</v>
      </c>
      <c r="B34" s="58" t="s">
        <v>186</v>
      </c>
      <c r="C34" s="59" t="s">
        <v>154</v>
      </c>
      <c r="D34" s="60" t="s">
        <v>187</v>
      </c>
      <c r="E34" s="64">
        <v>549768</v>
      </c>
      <c r="F34" s="63">
        <v>15101</v>
      </c>
      <c r="G34" s="64">
        <v>50000</v>
      </c>
      <c r="H34" s="63">
        <v>45833.3333333333</v>
      </c>
      <c r="I34" s="63">
        <v>45910</v>
      </c>
      <c r="J34" s="64" t="s">
        <v>156</v>
      </c>
      <c r="K34" s="77"/>
      <c r="L34" s="78"/>
      <c r="M34" s="84"/>
      <c r="N34" s="85"/>
    </row>
    <row r="35" s="42" customFormat="true" ht="30" customHeight="true" spans="1:14">
      <c r="A35" s="58">
        <v>29</v>
      </c>
      <c r="B35" s="58" t="s">
        <v>186</v>
      </c>
      <c r="C35" s="62" t="s">
        <v>46</v>
      </c>
      <c r="D35" s="60" t="s">
        <v>188</v>
      </c>
      <c r="E35" s="64">
        <v>7800</v>
      </c>
      <c r="F35" s="63">
        <v>0</v>
      </c>
      <c r="G35" s="64">
        <v>2000</v>
      </c>
      <c r="H35" s="63">
        <v>1777.77777777778</v>
      </c>
      <c r="I35" s="63">
        <v>1467</v>
      </c>
      <c r="J35" s="64" t="s">
        <v>156</v>
      </c>
      <c r="K35" s="77"/>
      <c r="L35" s="78"/>
      <c r="M35" s="84"/>
      <c r="N35" s="85"/>
    </row>
    <row r="36" s="43" customFormat="true" ht="26.1" customHeight="true" spans="1:14">
      <c r="A36" s="58">
        <v>30</v>
      </c>
      <c r="B36" s="58" t="s">
        <v>186</v>
      </c>
      <c r="C36" s="62" t="s">
        <v>46</v>
      </c>
      <c r="D36" s="60" t="s">
        <v>189</v>
      </c>
      <c r="E36" s="63">
        <v>78266</v>
      </c>
      <c r="F36" s="63">
        <v>55345</v>
      </c>
      <c r="G36" s="64">
        <v>10000</v>
      </c>
      <c r="H36" s="63">
        <v>9166.66666666667</v>
      </c>
      <c r="I36" s="63">
        <v>5711</v>
      </c>
      <c r="J36" s="64" t="s">
        <v>176</v>
      </c>
      <c r="K36" s="77"/>
      <c r="L36" s="78"/>
      <c r="M36" s="84"/>
      <c r="N36" s="85"/>
    </row>
    <row r="37" s="43" customFormat="true" ht="26.1" customHeight="true" spans="1:14">
      <c r="A37" s="58"/>
      <c r="B37" s="58"/>
      <c r="C37" s="59" t="s">
        <v>47</v>
      </c>
      <c r="D37" s="60"/>
      <c r="E37" s="63">
        <v>168084</v>
      </c>
      <c r="F37" s="63">
        <v>142091</v>
      </c>
      <c r="G37" s="64">
        <v>20000</v>
      </c>
      <c r="H37" s="63">
        <v>18333.3333333333</v>
      </c>
      <c r="I37" s="63">
        <v>18703</v>
      </c>
      <c r="J37" s="64" t="s">
        <v>156</v>
      </c>
      <c r="K37" s="77"/>
      <c r="L37" s="78"/>
      <c r="M37" s="84"/>
      <c r="N37" s="85"/>
    </row>
    <row r="38" s="43" customFormat="true" ht="30" customHeight="true" spans="1:14">
      <c r="A38" s="63">
        <v>31</v>
      </c>
      <c r="B38" s="58" t="s">
        <v>186</v>
      </c>
      <c r="C38" s="62" t="s">
        <v>47</v>
      </c>
      <c r="D38" s="60" t="s">
        <v>190</v>
      </c>
      <c r="E38" s="63">
        <v>145881</v>
      </c>
      <c r="F38" s="63">
        <v>66036</v>
      </c>
      <c r="G38" s="64">
        <v>30000</v>
      </c>
      <c r="H38" s="63">
        <v>27500</v>
      </c>
      <c r="I38" s="63">
        <v>16005.17</v>
      </c>
      <c r="J38" s="64" t="s">
        <v>176</v>
      </c>
      <c r="K38" s="77"/>
      <c r="L38" s="78"/>
      <c r="M38" s="84"/>
      <c r="N38" s="85"/>
    </row>
    <row r="39" s="45" customFormat="true" ht="41.1" customHeight="true" spans="1:14">
      <c r="A39" s="64">
        <v>32</v>
      </c>
      <c r="B39" s="58" t="s">
        <v>186</v>
      </c>
      <c r="C39" s="62" t="s">
        <v>48</v>
      </c>
      <c r="D39" s="65" t="s">
        <v>191</v>
      </c>
      <c r="E39" s="64">
        <v>25081</v>
      </c>
      <c r="F39" s="63">
        <v>219</v>
      </c>
      <c r="G39" s="64">
        <v>6000</v>
      </c>
      <c r="H39" s="63">
        <v>5250</v>
      </c>
      <c r="I39" s="63">
        <v>4944</v>
      </c>
      <c r="J39" s="64" t="s">
        <v>156</v>
      </c>
      <c r="K39" s="77"/>
      <c r="L39" s="78"/>
      <c r="M39" s="84"/>
      <c r="N39" s="85"/>
    </row>
    <row r="40" s="43" customFormat="true" ht="25" customHeight="true" spans="1:14">
      <c r="A40" s="63">
        <v>33</v>
      </c>
      <c r="B40" s="66" t="s">
        <v>186</v>
      </c>
      <c r="C40" s="62" t="s">
        <v>48</v>
      </c>
      <c r="D40" s="60" t="s">
        <v>192</v>
      </c>
      <c r="E40" s="63">
        <v>240264</v>
      </c>
      <c r="F40" s="63">
        <v>89426</v>
      </c>
      <c r="G40" s="64">
        <v>13000</v>
      </c>
      <c r="H40" s="63">
        <v>11916.6666666667</v>
      </c>
      <c r="I40" s="63">
        <v>13889</v>
      </c>
      <c r="J40" s="64" t="s">
        <v>156</v>
      </c>
      <c r="K40" s="77"/>
      <c r="L40" s="78"/>
      <c r="M40" s="84"/>
      <c r="N40" s="85"/>
    </row>
    <row r="41" s="45" customFormat="true" ht="25" customHeight="true" spans="1:14">
      <c r="A41" s="63"/>
      <c r="B41" s="67"/>
      <c r="C41" s="62" t="s">
        <v>193</v>
      </c>
      <c r="D41" s="60"/>
      <c r="E41" s="63">
        <v>114870</v>
      </c>
      <c r="F41" s="63">
        <v>52302</v>
      </c>
      <c r="G41" s="64">
        <v>3000</v>
      </c>
      <c r="H41" s="63">
        <v>2750</v>
      </c>
      <c r="I41" s="63">
        <v>1100</v>
      </c>
      <c r="J41" s="64" t="s">
        <v>176</v>
      </c>
      <c r="K41" s="77"/>
      <c r="L41" s="78"/>
      <c r="M41" s="84"/>
      <c r="N41" s="85"/>
    </row>
    <row r="42" s="45" customFormat="true" ht="25" customHeight="true" spans="1:14">
      <c r="A42" s="63">
        <v>34</v>
      </c>
      <c r="B42" s="58" t="s">
        <v>186</v>
      </c>
      <c r="C42" s="62" t="s">
        <v>49</v>
      </c>
      <c r="D42" s="60" t="s">
        <v>194</v>
      </c>
      <c r="E42" s="63">
        <v>72000</v>
      </c>
      <c r="F42" s="63">
        <v>0</v>
      </c>
      <c r="G42" s="64" t="s">
        <v>19</v>
      </c>
      <c r="H42" s="64" t="s">
        <v>19</v>
      </c>
      <c r="I42" s="63">
        <v>1400</v>
      </c>
      <c r="J42" s="64" t="s">
        <v>156</v>
      </c>
      <c r="K42" s="77"/>
      <c r="L42" s="80"/>
      <c r="M42" s="84"/>
      <c r="N42" s="85"/>
    </row>
    <row r="43" s="45" customFormat="true" ht="30" customHeight="true" spans="1:14">
      <c r="A43" s="63">
        <v>35</v>
      </c>
      <c r="B43" s="58" t="s">
        <v>186</v>
      </c>
      <c r="C43" s="62" t="s">
        <v>50</v>
      </c>
      <c r="D43" s="60" t="s">
        <v>195</v>
      </c>
      <c r="E43" s="63">
        <v>11789</v>
      </c>
      <c r="F43" s="63">
        <v>1606</v>
      </c>
      <c r="G43" s="64">
        <v>1000</v>
      </c>
      <c r="H43" s="63">
        <v>916.666666666667</v>
      </c>
      <c r="I43" s="63">
        <v>4834</v>
      </c>
      <c r="J43" s="64" t="s">
        <v>156</v>
      </c>
      <c r="K43" s="77"/>
      <c r="L43" s="78"/>
      <c r="M43" s="84"/>
      <c r="N43" s="85"/>
    </row>
    <row r="44" s="43" customFormat="true" ht="30" customHeight="true" spans="1:14">
      <c r="A44" s="63">
        <v>36</v>
      </c>
      <c r="B44" s="58" t="s">
        <v>186</v>
      </c>
      <c r="C44" s="62" t="s">
        <v>50</v>
      </c>
      <c r="D44" s="65" t="s">
        <v>196</v>
      </c>
      <c r="E44" s="63">
        <v>162971</v>
      </c>
      <c r="F44" s="63">
        <v>31697</v>
      </c>
      <c r="G44" s="64">
        <v>30000</v>
      </c>
      <c r="H44" s="63">
        <v>27500</v>
      </c>
      <c r="I44" s="63">
        <v>30785</v>
      </c>
      <c r="J44" s="64" t="s">
        <v>156</v>
      </c>
      <c r="K44" s="77"/>
      <c r="L44" s="78"/>
      <c r="M44" s="84"/>
      <c r="N44" s="85"/>
    </row>
    <row r="45" s="43" customFormat="true" ht="30" customHeight="true" spans="1:14">
      <c r="A45" s="63">
        <v>37</v>
      </c>
      <c r="B45" s="58" t="s">
        <v>186</v>
      </c>
      <c r="C45" s="62" t="s">
        <v>51</v>
      </c>
      <c r="D45" s="60" t="s">
        <v>197</v>
      </c>
      <c r="E45" s="63">
        <v>21610</v>
      </c>
      <c r="F45" s="63">
        <v>7761</v>
      </c>
      <c r="G45" s="64">
        <v>5000</v>
      </c>
      <c r="H45" s="63">
        <v>4583.33333333333</v>
      </c>
      <c r="I45" s="63">
        <v>10139</v>
      </c>
      <c r="J45" s="64" t="s">
        <v>156</v>
      </c>
      <c r="K45" s="77"/>
      <c r="L45" s="78"/>
      <c r="M45" s="84"/>
      <c r="N45" s="85"/>
    </row>
    <row r="46" s="43" customFormat="true" ht="30" customHeight="true" spans="1:14">
      <c r="A46" s="63">
        <v>38</v>
      </c>
      <c r="B46" s="58" t="s">
        <v>186</v>
      </c>
      <c r="C46" s="62" t="s">
        <v>51</v>
      </c>
      <c r="D46" s="65" t="s">
        <v>198</v>
      </c>
      <c r="E46" s="63">
        <v>31414</v>
      </c>
      <c r="F46" s="63">
        <v>11462</v>
      </c>
      <c r="G46" s="64">
        <v>6000</v>
      </c>
      <c r="H46" s="63">
        <v>5500</v>
      </c>
      <c r="I46" s="63">
        <v>6369.87</v>
      </c>
      <c r="J46" s="64" t="s">
        <v>156</v>
      </c>
      <c r="K46" s="77"/>
      <c r="L46" s="78"/>
      <c r="M46" s="84"/>
      <c r="N46" s="85"/>
    </row>
    <row r="47" s="43" customFormat="true" ht="30" customHeight="true" spans="1:14">
      <c r="A47" s="63">
        <v>39</v>
      </c>
      <c r="B47" s="58" t="s">
        <v>186</v>
      </c>
      <c r="C47" s="62" t="s">
        <v>51</v>
      </c>
      <c r="D47" s="65" t="s">
        <v>199</v>
      </c>
      <c r="E47" s="63">
        <v>11269</v>
      </c>
      <c r="F47" s="63">
        <v>160</v>
      </c>
      <c r="G47" s="64">
        <v>6000</v>
      </c>
      <c r="H47" s="63">
        <v>5250</v>
      </c>
      <c r="I47" s="63">
        <v>1341.6</v>
      </c>
      <c r="J47" s="79" t="s">
        <v>161</v>
      </c>
      <c r="K47" s="77"/>
      <c r="L47" s="78"/>
      <c r="M47" s="84"/>
      <c r="N47" s="85"/>
    </row>
    <row r="48" s="43" customFormat="true" ht="26.1" customHeight="true" spans="1:14">
      <c r="A48" s="63">
        <v>40</v>
      </c>
      <c r="B48" s="58" t="s">
        <v>186</v>
      </c>
      <c r="C48" s="62" t="s">
        <v>52</v>
      </c>
      <c r="D48" s="60" t="s">
        <v>200</v>
      </c>
      <c r="E48" s="63">
        <v>171000</v>
      </c>
      <c r="F48" s="63">
        <v>154289</v>
      </c>
      <c r="G48" s="64">
        <v>10000</v>
      </c>
      <c r="H48" s="63">
        <v>9166.66666666667</v>
      </c>
      <c r="I48" s="63">
        <v>14561</v>
      </c>
      <c r="J48" s="64" t="s">
        <v>156</v>
      </c>
      <c r="K48" s="77"/>
      <c r="L48" s="78"/>
      <c r="M48" s="84"/>
      <c r="N48" s="85"/>
    </row>
    <row r="49" s="43" customFormat="true" ht="30" customHeight="true" spans="1:14">
      <c r="A49" s="63">
        <v>41</v>
      </c>
      <c r="B49" s="58" t="s">
        <v>186</v>
      </c>
      <c r="C49" s="62" t="s">
        <v>52</v>
      </c>
      <c r="D49" s="60" t="s">
        <v>201</v>
      </c>
      <c r="E49" s="63">
        <v>7828</v>
      </c>
      <c r="F49" s="63">
        <v>0</v>
      </c>
      <c r="G49" s="64">
        <v>4000</v>
      </c>
      <c r="H49" s="63">
        <v>3500</v>
      </c>
      <c r="I49" s="63">
        <v>847</v>
      </c>
      <c r="J49" s="79" t="s">
        <v>161</v>
      </c>
      <c r="K49" s="77"/>
      <c r="L49" s="78"/>
      <c r="M49" s="84"/>
      <c r="N49" s="85"/>
    </row>
    <row r="50" s="43" customFormat="true" ht="30" customHeight="true" spans="1:14">
      <c r="A50" s="63">
        <v>42</v>
      </c>
      <c r="B50" s="58" t="s">
        <v>186</v>
      </c>
      <c r="C50" s="62" t="s">
        <v>52</v>
      </c>
      <c r="D50" s="60" t="s">
        <v>202</v>
      </c>
      <c r="E50" s="63">
        <v>32002</v>
      </c>
      <c r="F50" s="63">
        <v>0</v>
      </c>
      <c r="G50" s="64">
        <v>5000</v>
      </c>
      <c r="H50" s="63">
        <v>4375</v>
      </c>
      <c r="I50" s="63">
        <v>1190</v>
      </c>
      <c r="J50" s="79" t="s">
        <v>161</v>
      </c>
      <c r="K50" s="77"/>
      <c r="L50" s="78"/>
      <c r="M50" s="84"/>
      <c r="N50" s="85"/>
    </row>
    <row r="51" s="43" customFormat="true" ht="26" customHeight="true" spans="1:14">
      <c r="A51" s="63">
        <v>43</v>
      </c>
      <c r="B51" s="58" t="s">
        <v>186</v>
      </c>
      <c r="C51" s="62" t="s">
        <v>52</v>
      </c>
      <c r="D51" s="61" t="s">
        <v>203</v>
      </c>
      <c r="E51" s="63">
        <v>71750</v>
      </c>
      <c r="F51" s="63">
        <v>70759.11</v>
      </c>
      <c r="G51" s="64">
        <v>990</v>
      </c>
      <c r="H51" s="63">
        <v>907.5</v>
      </c>
      <c r="I51" s="63">
        <v>990</v>
      </c>
      <c r="J51" s="64" t="s">
        <v>156</v>
      </c>
      <c r="K51" s="77"/>
      <c r="L51" s="78"/>
      <c r="M51" s="84"/>
      <c r="N51" s="85"/>
    </row>
    <row r="52" s="43" customFormat="true" ht="30" customHeight="true" spans="1:14">
      <c r="A52" s="63">
        <v>44</v>
      </c>
      <c r="B52" s="58" t="s">
        <v>186</v>
      </c>
      <c r="C52" s="62" t="s">
        <v>53</v>
      </c>
      <c r="D52" s="60" t="s">
        <v>204</v>
      </c>
      <c r="E52" s="63">
        <v>43077</v>
      </c>
      <c r="F52" s="63">
        <v>38618</v>
      </c>
      <c r="G52" s="64">
        <v>4459</v>
      </c>
      <c r="H52" s="63">
        <v>4087.41666666667</v>
      </c>
      <c r="I52" s="63">
        <v>4458.88</v>
      </c>
      <c r="J52" s="64" t="s">
        <v>156</v>
      </c>
      <c r="K52" s="77"/>
      <c r="L52" s="78"/>
      <c r="M52" s="84"/>
      <c r="N52" s="85"/>
    </row>
    <row r="53" s="43" customFormat="true" ht="26.1" customHeight="true" spans="1:14">
      <c r="A53" s="63">
        <v>45</v>
      </c>
      <c r="B53" s="58" t="s">
        <v>186</v>
      </c>
      <c r="C53" s="62" t="s">
        <v>53</v>
      </c>
      <c r="D53" s="60" t="s">
        <v>205</v>
      </c>
      <c r="E53" s="63">
        <v>152112</v>
      </c>
      <c r="F53" s="63">
        <v>91011</v>
      </c>
      <c r="G53" s="64">
        <v>40000</v>
      </c>
      <c r="H53" s="63">
        <v>36666.6666666667</v>
      </c>
      <c r="I53" s="63">
        <v>47329</v>
      </c>
      <c r="J53" s="64" t="s">
        <v>156</v>
      </c>
      <c r="K53" s="77"/>
      <c r="L53" s="78"/>
      <c r="M53" s="84"/>
      <c r="N53" s="85"/>
    </row>
    <row r="54" s="43" customFormat="true" ht="30" customHeight="true" spans="1:14">
      <c r="A54" s="63">
        <v>46</v>
      </c>
      <c r="B54" s="58" t="s">
        <v>186</v>
      </c>
      <c r="C54" s="62" t="s">
        <v>53</v>
      </c>
      <c r="D54" s="60" t="s">
        <v>206</v>
      </c>
      <c r="E54" s="63">
        <v>27400</v>
      </c>
      <c r="F54" s="63">
        <v>13006</v>
      </c>
      <c r="G54" s="64">
        <v>7500</v>
      </c>
      <c r="H54" s="63">
        <v>6875</v>
      </c>
      <c r="I54" s="63">
        <v>7522</v>
      </c>
      <c r="J54" s="64" t="s">
        <v>156</v>
      </c>
      <c r="K54" s="77"/>
      <c r="L54" s="78"/>
      <c r="M54" s="84"/>
      <c r="N54" s="85"/>
    </row>
    <row r="55" s="43" customFormat="true" ht="26.1" customHeight="true" spans="1:14">
      <c r="A55" s="63">
        <v>47</v>
      </c>
      <c r="B55" s="58" t="s">
        <v>186</v>
      </c>
      <c r="C55" s="62" t="s">
        <v>56</v>
      </c>
      <c r="D55" s="60" t="s">
        <v>207</v>
      </c>
      <c r="E55" s="63">
        <v>55488</v>
      </c>
      <c r="F55" s="63">
        <v>42126</v>
      </c>
      <c r="G55" s="64">
        <v>9000</v>
      </c>
      <c r="H55" s="63">
        <v>8250</v>
      </c>
      <c r="I55" s="63">
        <v>13362</v>
      </c>
      <c r="J55" s="64" t="s">
        <v>156</v>
      </c>
      <c r="K55" s="77"/>
      <c r="L55" s="78"/>
      <c r="M55" s="84"/>
      <c r="N55" s="85"/>
    </row>
    <row r="56" s="43" customFormat="true" ht="30" customHeight="true" spans="1:14">
      <c r="A56" s="63">
        <v>48</v>
      </c>
      <c r="B56" s="58" t="s">
        <v>186</v>
      </c>
      <c r="C56" s="62" t="s">
        <v>54</v>
      </c>
      <c r="D56" s="61" t="s">
        <v>208</v>
      </c>
      <c r="E56" s="63">
        <v>195000</v>
      </c>
      <c r="F56" s="63">
        <v>0</v>
      </c>
      <c r="G56" s="64">
        <v>20000</v>
      </c>
      <c r="H56" s="63">
        <v>17000</v>
      </c>
      <c r="I56" s="63">
        <v>10000</v>
      </c>
      <c r="J56" s="64" t="s">
        <v>176</v>
      </c>
      <c r="K56" s="77"/>
      <c r="L56" s="78"/>
      <c r="M56" s="84"/>
      <c r="N56" s="85"/>
    </row>
    <row r="57" s="43" customFormat="true" ht="26.1" customHeight="true" spans="1:14">
      <c r="A57" s="63">
        <v>49</v>
      </c>
      <c r="B57" s="58" t="s">
        <v>186</v>
      </c>
      <c r="C57" s="62" t="s">
        <v>54</v>
      </c>
      <c r="D57" s="60" t="s">
        <v>209</v>
      </c>
      <c r="E57" s="63">
        <v>81474</v>
      </c>
      <c r="F57" s="63">
        <v>26662</v>
      </c>
      <c r="G57" s="64">
        <v>10000</v>
      </c>
      <c r="H57" s="63">
        <v>9166.66666666667</v>
      </c>
      <c r="I57" s="63">
        <v>10060</v>
      </c>
      <c r="J57" s="64" t="s">
        <v>156</v>
      </c>
      <c r="K57" s="77"/>
      <c r="L57" s="78"/>
      <c r="M57" s="84"/>
      <c r="N57" s="85"/>
    </row>
    <row r="58" s="43" customFormat="true" ht="30" customHeight="true" spans="1:14">
      <c r="A58" s="58"/>
      <c r="B58" s="58"/>
      <c r="C58" s="62" t="s">
        <v>57</v>
      </c>
      <c r="D58" s="60"/>
      <c r="E58" s="63">
        <v>164297</v>
      </c>
      <c r="F58" s="63">
        <v>43325</v>
      </c>
      <c r="G58" s="64">
        <v>35800</v>
      </c>
      <c r="H58" s="63">
        <v>32816.6666666667</v>
      </c>
      <c r="I58" s="63">
        <v>11334</v>
      </c>
      <c r="J58" s="79" t="s">
        <v>161</v>
      </c>
      <c r="K58" s="77"/>
      <c r="L58" s="78"/>
      <c r="M58" s="84"/>
      <c r="N58" s="85"/>
    </row>
    <row r="59" s="43" customFormat="true" ht="30" customHeight="true" spans="1:14">
      <c r="A59" s="63">
        <v>50</v>
      </c>
      <c r="B59" s="66" t="s">
        <v>186</v>
      </c>
      <c r="C59" s="62" t="s">
        <v>54</v>
      </c>
      <c r="D59" s="65" t="s">
        <v>210</v>
      </c>
      <c r="E59" s="63">
        <v>87453</v>
      </c>
      <c r="F59" s="63">
        <v>47690</v>
      </c>
      <c r="G59" s="64">
        <v>20000</v>
      </c>
      <c r="H59" s="63">
        <v>18333.3333333333</v>
      </c>
      <c r="I59" s="63">
        <v>13266</v>
      </c>
      <c r="J59" s="64" t="s">
        <v>176</v>
      </c>
      <c r="K59" s="77"/>
      <c r="L59" s="78"/>
      <c r="M59" s="84"/>
      <c r="N59" s="85"/>
    </row>
    <row r="60" s="43" customFormat="true" ht="30" customHeight="true" spans="1:14">
      <c r="A60" s="58"/>
      <c r="B60" s="67"/>
      <c r="C60" s="62" t="s">
        <v>53</v>
      </c>
      <c r="D60" s="65" t="s">
        <v>211</v>
      </c>
      <c r="E60" s="63">
        <v>45807</v>
      </c>
      <c r="F60" s="63">
        <v>7050</v>
      </c>
      <c r="G60" s="64">
        <v>10000</v>
      </c>
      <c r="H60" s="63">
        <v>9166.66666666667</v>
      </c>
      <c r="I60" s="63">
        <v>9200</v>
      </c>
      <c r="J60" s="64" t="s">
        <v>156</v>
      </c>
      <c r="K60" s="77"/>
      <c r="L60" s="78"/>
      <c r="M60" s="84"/>
      <c r="N60" s="85"/>
    </row>
    <row r="61" s="43" customFormat="true" ht="30" customHeight="true" spans="1:14">
      <c r="A61" s="63">
        <v>51</v>
      </c>
      <c r="B61" s="58" t="s">
        <v>186</v>
      </c>
      <c r="C61" s="62" t="s">
        <v>57</v>
      </c>
      <c r="D61" s="65" t="s">
        <v>212</v>
      </c>
      <c r="E61" s="63">
        <v>6700</v>
      </c>
      <c r="F61" s="63">
        <v>1000</v>
      </c>
      <c r="G61" s="64">
        <v>5700</v>
      </c>
      <c r="H61" s="63">
        <v>5225</v>
      </c>
      <c r="I61" s="63">
        <v>4716</v>
      </c>
      <c r="J61" s="64" t="s">
        <v>156</v>
      </c>
      <c r="K61" s="77"/>
      <c r="L61" s="78"/>
      <c r="M61" s="84"/>
      <c r="N61" s="85"/>
    </row>
    <row r="62" s="43" customFormat="true" ht="30" customHeight="true" spans="1:14">
      <c r="A62" s="68">
        <v>52</v>
      </c>
      <c r="B62" s="68" t="s">
        <v>213</v>
      </c>
      <c r="C62" s="59" t="s">
        <v>154</v>
      </c>
      <c r="D62" s="65" t="s">
        <v>214</v>
      </c>
      <c r="E62" s="63">
        <v>91318</v>
      </c>
      <c r="F62" s="63">
        <v>77150</v>
      </c>
      <c r="G62" s="64">
        <v>14139</v>
      </c>
      <c r="H62" s="63">
        <v>12960.75</v>
      </c>
      <c r="I62" s="63">
        <v>14139</v>
      </c>
      <c r="J62" s="64" t="s">
        <v>156</v>
      </c>
      <c r="K62" s="77"/>
      <c r="L62" s="78"/>
      <c r="M62" s="84"/>
      <c r="N62" s="85"/>
    </row>
    <row r="63" s="43" customFormat="true" ht="51.6" customHeight="true" spans="1:14">
      <c r="A63" s="69"/>
      <c r="B63" s="69"/>
      <c r="C63" s="59" t="s">
        <v>215</v>
      </c>
      <c r="D63" s="60" t="s">
        <v>216</v>
      </c>
      <c r="E63" s="64">
        <v>139496</v>
      </c>
      <c r="F63" s="63">
        <v>0</v>
      </c>
      <c r="G63" s="64">
        <v>27500</v>
      </c>
      <c r="H63" s="63">
        <v>23416.6666666667</v>
      </c>
      <c r="I63" s="63">
        <v>21999</v>
      </c>
      <c r="J63" s="64" t="s">
        <v>156</v>
      </c>
      <c r="K63" s="77"/>
      <c r="L63" s="78"/>
      <c r="M63" s="84"/>
      <c r="N63" s="85"/>
    </row>
    <row r="64" s="43" customFormat="true" ht="30" customHeight="true" spans="1:14">
      <c r="A64" s="63">
        <v>53</v>
      </c>
      <c r="B64" s="63" t="s">
        <v>213</v>
      </c>
      <c r="C64" s="59" t="s">
        <v>154</v>
      </c>
      <c r="D64" s="60" t="s">
        <v>217</v>
      </c>
      <c r="E64" s="63">
        <v>122000</v>
      </c>
      <c r="F64" s="63">
        <v>57400</v>
      </c>
      <c r="G64" s="64">
        <v>30000</v>
      </c>
      <c r="H64" s="63">
        <v>27500</v>
      </c>
      <c r="I64" s="63">
        <v>31889</v>
      </c>
      <c r="J64" s="64" t="s">
        <v>156</v>
      </c>
      <c r="K64" s="77"/>
      <c r="L64" s="78"/>
      <c r="M64" s="84"/>
      <c r="N64" s="85"/>
    </row>
    <row r="65" s="43" customFormat="true" ht="30" customHeight="true" spans="1:14">
      <c r="A65" s="63">
        <v>54</v>
      </c>
      <c r="B65" s="63" t="s">
        <v>213</v>
      </c>
      <c r="C65" s="59" t="s">
        <v>218</v>
      </c>
      <c r="D65" s="60" t="s">
        <v>219</v>
      </c>
      <c r="E65" s="63">
        <v>242357</v>
      </c>
      <c r="F65" s="63">
        <v>13160</v>
      </c>
      <c r="G65" s="64">
        <v>65000</v>
      </c>
      <c r="H65" s="63">
        <v>59583.3333333333</v>
      </c>
      <c r="I65" s="63">
        <v>70444</v>
      </c>
      <c r="J65" s="64" t="s">
        <v>156</v>
      </c>
      <c r="K65" s="77"/>
      <c r="L65" s="78"/>
      <c r="M65" s="84"/>
      <c r="N65" s="85"/>
    </row>
    <row r="66" s="43" customFormat="true" ht="26.1" customHeight="true" spans="1:14">
      <c r="A66" s="63">
        <v>55</v>
      </c>
      <c r="B66" s="63" t="s">
        <v>213</v>
      </c>
      <c r="C66" s="59" t="s">
        <v>154</v>
      </c>
      <c r="D66" s="60" t="s">
        <v>220</v>
      </c>
      <c r="E66" s="64">
        <v>239856</v>
      </c>
      <c r="F66" s="63">
        <v>83075</v>
      </c>
      <c r="G66" s="64">
        <v>40000</v>
      </c>
      <c r="H66" s="63">
        <v>36666.6666666667</v>
      </c>
      <c r="I66" s="63">
        <v>45000</v>
      </c>
      <c r="J66" s="64" t="s">
        <v>156</v>
      </c>
      <c r="K66" s="77"/>
      <c r="L66" s="78"/>
      <c r="M66" s="84"/>
      <c r="N66" s="85"/>
    </row>
    <row r="67" s="43" customFormat="true" ht="30" customHeight="true" spans="1:14">
      <c r="A67" s="63">
        <v>56</v>
      </c>
      <c r="B67" s="63" t="s">
        <v>213</v>
      </c>
      <c r="C67" s="59" t="s">
        <v>72</v>
      </c>
      <c r="D67" s="60" t="s">
        <v>221</v>
      </c>
      <c r="E67" s="64">
        <v>198649</v>
      </c>
      <c r="F67" s="63">
        <v>0</v>
      </c>
      <c r="G67" s="64">
        <v>10000</v>
      </c>
      <c r="H67" s="63">
        <v>8583.33333333333</v>
      </c>
      <c r="I67" s="63">
        <v>7995</v>
      </c>
      <c r="J67" s="64" t="s">
        <v>156</v>
      </c>
      <c r="K67" s="77"/>
      <c r="L67" s="78"/>
      <c r="M67" s="84"/>
      <c r="N67" s="85"/>
    </row>
    <row r="68" s="43" customFormat="true" ht="30" customHeight="true" spans="1:14">
      <c r="A68" s="63">
        <v>57</v>
      </c>
      <c r="B68" s="63" t="s">
        <v>213</v>
      </c>
      <c r="C68" s="62" t="s">
        <v>73</v>
      </c>
      <c r="D68" s="60" t="s">
        <v>222</v>
      </c>
      <c r="E68" s="64">
        <v>65443</v>
      </c>
      <c r="F68" s="63">
        <v>51947</v>
      </c>
      <c r="G68" s="64">
        <v>7000</v>
      </c>
      <c r="H68" s="63">
        <v>6416.66666666667</v>
      </c>
      <c r="I68" s="63">
        <v>7655</v>
      </c>
      <c r="J68" s="64" t="s">
        <v>156</v>
      </c>
      <c r="K68" s="77"/>
      <c r="L68" s="78"/>
      <c r="M68" s="84"/>
      <c r="N68" s="85"/>
    </row>
    <row r="69" s="43" customFormat="true" ht="26.1" customHeight="true" spans="1:14">
      <c r="A69" s="63">
        <v>58</v>
      </c>
      <c r="B69" s="63" t="s">
        <v>223</v>
      </c>
      <c r="C69" s="59" t="s">
        <v>154</v>
      </c>
      <c r="D69" s="60" t="s">
        <v>224</v>
      </c>
      <c r="E69" s="63">
        <v>454000</v>
      </c>
      <c r="F69" s="63">
        <v>450938</v>
      </c>
      <c r="G69" s="64">
        <v>3362</v>
      </c>
      <c r="H69" s="63">
        <v>3081.83333333333</v>
      </c>
      <c r="I69" s="63">
        <v>2935.15</v>
      </c>
      <c r="J69" s="64" t="s">
        <v>156</v>
      </c>
      <c r="K69" s="77"/>
      <c r="L69" s="78"/>
      <c r="M69" s="84"/>
      <c r="N69" s="85"/>
    </row>
    <row r="70" s="43" customFormat="true" ht="30" customHeight="true" spans="1:14">
      <c r="A70" s="63">
        <v>59</v>
      </c>
      <c r="B70" s="63" t="s">
        <v>223</v>
      </c>
      <c r="C70" s="59" t="s">
        <v>154</v>
      </c>
      <c r="D70" s="60" t="s">
        <v>225</v>
      </c>
      <c r="E70" s="63">
        <v>855386</v>
      </c>
      <c r="F70" s="63">
        <v>703871</v>
      </c>
      <c r="G70" s="64">
        <v>151515</v>
      </c>
      <c r="H70" s="63">
        <v>138888.75</v>
      </c>
      <c r="I70" s="63">
        <v>151515</v>
      </c>
      <c r="J70" s="64" t="s">
        <v>156</v>
      </c>
      <c r="K70" s="77"/>
      <c r="L70" s="78"/>
      <c r="M70" s="84"/>
      <c r="N70" s="85"/>
    </row>
    <row r="71" s="43" customFormat="true" ht="30" customHeight="true" spans="1:14">
      <c r="A71" s="63">
        <v>60</v>
      </c>
      <c r="B71" s="63" t="s">
        <v>223</v>
      </c>
      <c r="C71" s="62" t="s">
        <v>66</v>
      </c>
      <c r="D71" s="60" t="s">
        <v>226</v>
      </c>
      <c r="E71" s="63">
        <v>103801</v>
      </c>
      <c r="F71" s="63">
        <v>65874</v>
      </c>
      <c r="G71" s="64">
        <v>5000</v>
      </c>
      <c r="H71" s="63">
        <v>4583.33333333333</v>
      </c>
      <c r="I71" s="63">
        <v>7670</v>
      </c>
      <c r="J71" s="64" t="s">
        <v>156</v>
      </c>
      <c r="K71" s="77"/>
      <c r="L71" s="78"/>
      <c r="M71" s="84"/>
      <c r="N71" s="85"/>
    </row>
    <row r="72" s="43" customFormat="true" ht="26.1" customHeight="true" spans="1:14">
      <c r="A72" s="63">
        <v>61</v>
      </c>
      <c r="B72" s="63" t="s">
        <v>223</v>
      </c>
      <c r="C72" s="62" t="s">
        <v>66</v>
      </c>
      <c r="D72" s="61" t="s">
        <v>227</v>
      </c>
      <c r="E72" s="63">
        <v>10913</v>
      </c>
      <c r="F72" s="63">
        <v>0</v>
      </c>
      <c r="G72" s="64">
        <v>5000</v>
      </c>
      <c r="H72" s="63">
        <v>4316.66666666667</v>
      </c>
      <c r="I72" s="63">
        <v>5800</v>
      </c>
      <c r="J72" s="64" t="s">
        <v>156</v>
      </c>
      <c r="K72" s="77"/>
      <c r="L72" s="78"/>
      <c r="M72" s="84"/>
      <c r="N72" s="85"/>
    </row>
    <row r="73" s="43" customFormat="true" ht="30" customHeight="true" spans="1:14">
      <c r="A73" s="63">
        <v>62</v>
      </c>
      <c r="B73" s="63" t="s">
        <v>223</v>
      </c>
      <c r="C73" s="62" t="s">
        <v>67</v>
      </c>
      <c r="D73" s="60" t="s">
        <v>228</v>
      </c>
      <c r="E73" s="63">
        <v>169529</v>
      </c>
      <c r="F73" s="63">
        <v>50993.56</v>
      </c>
      <c r="G73" s="64">
        <v>50000</v>
      </c>
      <c r="H73" s="63">
        <v>45833.3333333333</v>
      </c>
      <c r="I73" s="63">
        <v>44326.2757</v>
      </c>
      <c r="J73" s="64" t="s">
        <v>156</v>
      </c>
      <c r="K73" s="77"/>
      <c r="L73" s="78"/>
      <c r="M73" s="84"/>
      <c r="N73" s="85"/>
    </row>
    <row r="74" s="43" customFormat="true" ht="30" customHeight="true" spans="1:14">
      <c r="A74" s="63">
        <v>63</v>
      </c>
      <c r="B74" s="63" t="s">
        <v>223</v>
      </c>
      <c r="C74" s="62" t="s">
        <v>67</v>
      </c>
      <c r="D74" s="60" t="s">
        <v>229</v>
      </c>
      <c r="E74" s="63">
        <v>29126</v>
      </c>
      <c r="F74" s="63">
        <v>0</v>
      </c>
      <c r="G74" s="64">
        <v>12000</v>
      </c>
      <c r="H74" s="63">
        <v>10200</v>
      </c>
      <c r="I74" s="63">
        <v>500</v>
      </c>
      <c r="J74" s="79" t="s">
        <v>161</v>
      </c>
      <c r="K74" s="77"/>
      <c r="L74" s="78"/>
      <c r="M74" s="84"/>
      <c r="N74" s="85"/>
    </row>
    <row r="75" s="43" customFormat="true" ht="30" customHeight="true" spans="1:14">
      <c r="A75" s="63">
        <v>64</v>
      </c>
      <c r="B75" s="63" t="s">
        <v>223</v>
      </c>
      <c r="C75" s="62" t="s">
        <v>63</v>
      </c>
      <c r="D75" s="61" t="s">
        <v>230</v>
      </c>
      <c r="E75" s="63">
        <v>461262</v>
      </c>
      <c r="F75" s="63">
        <v>0</v>
      </c>
      <c r="G75" s="64">
        <v>80000</v>
      </c>
      <c r="H75" s="63">
        <v>67666.6666666667</v>
      </c>
      <c r="I75" s="63">
        <v>33595</v>
      </c>
      <c r="J75" s="64" t="s">
        <v>176</v>
      </c>
      <c r="K75" s="77"/>
      <c r="L75" s="78"/>
      <c r="M75" s="84"/>
      <c r="N75" s="85"/>
    </row>
    <row r="76" s="44" customFormat="true" ht="26.1" customHeight="true" spans="1:3412">
      <c r="A76" s="63">
        <v>65</v>
      </c>
      <c r="B76" s="63" t="s">
        <v>231</v>
      </c>
      <c r="C76" s="62" t="s">
        <v>79</v>
      </c>
      <c r="D76" s="60" t="s">
        <v>232</v>
      </c>
      <c r="E76" s="63">
        <v>6281</v>
      </c>
      <c r="F76" s="63">
        <v>4300</v>
      </c>
      <c r="G76" s="64">
        <v>2000</v>
      </c>
      <c r="H76" s="63">
        <v>1833.33333333333</v>
      </c>
      <c r="I76" s="63">
        <v>1981</v>
      </c>
      <c r="J76" s="64" t="s">
        <v>156</v>
      </c>
      <c r="K76" s="77"/>
      <c r="L76" s="78"/>
      <c r="M76" s="86"/>
      <c r="N76" s="85"/>
      <c r="EAD76" s="42"/>
      <c r="EAE76" s="42"/>
      <c r="EAF76" s="42"/>
    </row>
    <row r="77" s="43" customFormat="true" ht="26.1" customHeight="true" spans="1:14">
      <c r="A77" s="63">
        <v>66</v>
      </c>
      <c r="B77" s="63" t="s">
        <v>231</v>
      </c>
      <c r="C77" s="62" t="s">
        <v>79</v>
      </c>
      <c r="D77" s="61" t="s">
        <v>233</v>
      </c>
      <c r="E77" s="63">
        <v>256492</v>
      </c>
      <c r="F77" s="63">
        <v>142339</v>
      </c>
      <c r="G77" s="64">
        <v>13000</v>
      </c>
      <c r="H77" s="63">
        <v>11916.6666666667</v>
      </c>
      <c r="I77" s="63">
        <v>13394</v>
      </c>
      <c r="J77" s="64" t="s">
        <v>156</v>
      </c>
      <c r="K77" s="77"/>
      <c r="L77" s="78"/>
      <c r="M77" s="84"/>
      <c r="N77" s="85"/>
    </row>
    <row r="78" s="43" customFormat="true" ht="26.1" customHeight="true" spans="1:14">
      <c r="A78" s="63">
        <v>67</v>
      </c>
      <c r="B78" s="63" t="s">
        <v>231</v>
      </c>
      <c r="C78" s="62" t="s">
        <v>79</v>
      </c>
      <c r="D78" s="61" t="s">
        <v>234</v>
      </c>
      <c r="E78" s="63">
        <v>221867</v>
      </c>
      <c r="F78" s="63">
        <v>152871</v>
      </c>
      <c r="G78" s="64">
        <v>20000</v>
      </c>
      <c r="H78" s="63">
        <v>18333.3333333333</v>
      </c>
      <c r="I78" s="63">
        <v>17365</v>
      </c>
      <c r="J78" s="64" t="s">
        <v>156</v>
      </c>
      <c r="K78" s="77"/>
      <c r="L78" s="78"/>
      <c r="M78" s="84"/>
      <c r="N78" s="85"/>
    </row>
    <row r="79" s="43" customFormat="true" ht="30" customHeight="true" spans="1:14">
      <c r="A79" s="63">
        <v>68</v>
      </c>
      <c r="B79" s="63" t="s">
        <v>231</v>
      </c>
      <c r="C79" s="62" t="s">
        <v>79</v>
      </c>
      <c r="D79" s="60" t="s">
        <v>235</v>
      </c>
      <c r="E79" s="63">
        <v>262000</v>
      </c>
      <c r="F79" s="63">
        <v>260209</v>
      </c>
      <c r="G79" s="64">
        <v>1473</v>
      </c>
      <c r="H79" s="63">
        <v>1350.25</v>
      </c>
      <c r="I79" s="63">
        <v>1473</v>
      </c>
      <c r="J79" s="64" t="s">
        <v>156</v>
      </c>
      <c r="K79" s="77"/>
      <c r="L79" s="78"/>
      <c r="M79" s="84"/>
      <c r="N79" s="85"/>
    </row>
    <row r="80" s="43" customFormat="true" ht="26.1" customHeight="true" spans="1:14">
      <c r="A80" s="63">
        <v>69</v>
      </c>
      <c r="B80" s="68" t="s">
        <v>231</v>
      </c>
      <c r="C80" s="62" t="s">
        <v>79</v>
      </c>
      <c r="D80" s="60" t="s">
        <v>236</v>
      </c>
      <c r="E80" s="63">
        <v>26096</v>
      </c>
      <c r="F80" s="63">
        <v>6093</v>
      </c>
      <c r="G80" s="64">
        <v>8000</v>
      </c>
      <c r="H80" s="63">
        <v>7333.33333333333</v>
      </c>
      <c r="I80" s="63">
        <v>8000</v>
      </c>
      <c r="J80" s="64" t="s">
        <v>156</v>
      </c>
      <c r="K80" s="77"/>
      <c r="L80" s="78"/>
      <c r="M80" s="84"/>
      <c r="N80" s="85"/>
    </row>
    <row r="81" s="43" customFormat="true" ht="26.1" customHeight="true" spans="1:14">
      <c r="A81" s="58"/>
      <c r="B81" s="88"/>
      <c r="C81" s="62" t="s">
        <v>80</v>
      </c>
      <c r="D81" s="60"/>
      <c r="E81" s="63">
        <v>44353</v>
      </c>
      <c r="F81" s="63">
        <v>26000</v>
      </c>
      <c r="G81" s="64">
        <v>20200</v>
      </c>
      <c r="H81" s="63">
        <v>18516.6666666667</v>
      </c>
      <c r="I81" s="63">
        <v>18400</v>
      </c>
      <c r="J81" s="64" t="s">
        <v>156</v>
      </c>
      <c r="K81" s="77"/>
      <c r="L81" s="80"/>
      <c r="M81" s="84"/>
      <c r="N81" s="85"/>
    </row>
    <row r="82" s="43" customFormat="true" ht="26.1" customHeight="true" spans="1:14">
      <c r="A82" s="58"/>
      <c r="B82" s="69"/>
      <c r="C82" s="62" t="s">
        <v>81</v>
      </c>
      <c r="D82" s="60"/>
      <c r="E82" s="63">
        <v>14705</v>
      </c>
      <c r="F82" s="63">
        <v>6000</v>
      </c>
      <c r="G82" s="64">
        <v>7200</v>
      </c>
      <c r="H82" s="63">
        <v>6600</v>
      </c>
      <c r="I82" s="63">
        <v>6792</v>
      </c>
      <c r="J82" s="64" t="s">
        <v>156</v>
      </c>
      <c r="K82" s="77"/>
      <c r="L82" s="78"/>
      <c r="M82" s="84"/>
      <c r="N82" s="85"/>
    </row>
    <row r="83" s="43" customFormat="true" ht="26.1" customHeight="true" spans="1:14">
      <c r="A83" s="63">
        <v>70</v>
      </c>
      <c r="B83" s="63" t="s">
        <v>231</v>
      </c>
      <c r="C83" s="62" t="s">
        <v>81</v>
      </c>
      <c r="D83" s="60" t="s">
        <v>237</v>
      </c>
      <c r="E83" s="63">
        <v>120300</v>
      </c>
      <c r="F83" s="63">
        <v>119695</v>
      </c>
      <c r="G83" s="64">
        <v>605</v>
      </c>
      <c r="H83" s="63">
        <v>554.583333333333</v>
      </c>
      <c r="I83" s="63">
        <v>605</v>
      </c>
      <c r="J83" s="64" t="s">
        <v>156</v>
      </c>
      <c r="K83" s="77"/>
      <c r="L83" s="78"/>
      <c r="M83" s="84"/>
      <c r="N83" s="85"/>
    </row>
    <row r="84" s="43" customFormat="true" ht="26.1" customHeight="true" spans="1:14">
      <c r="A84" s="63">
        <v>71</v>
      </c>
      <c r="B84" s="63" t="s">
        <v>231</v>
      </c>
      <c r="C84" s="62" t="s">
        <v>81</v>
      </c>
      <c r="D84" s="61" t="s">
        <v>238</v>
      </c>
      <c r="E84" s="63">
        <v>69723</v>
      </c>
      <c r="F84" s="63">
        <v>11168</v>
      </c>
      <c r="G84" s="64">
        <v>16000</v>
      </c>
      <c r="H84" s="63">
        <v>14666.6666666667</v>
      </c>
      <c r="I84" s="63">
        <v>16030</v>
      </c>
      <c r="J84" s="64" t="s">
        <v>156</v>
      </c>
      <c r="K84" s="77"/>
      <c r="L84" s="78"/>
      <c r="M84" s="84"/>
      <c r="N84" s="85"/>
    </row>
    <row r="85" s="43" customFormat="true" ht="26.1" customHeight="true" spans="1:14">
      <c r="A85" s="63">
        <v>72</v>
      </c>
      <c r="B85" s="63" t="s">
        <v>231</v>
      </c>
      <c r="C85" s="62" t="s">
        <v>82</v>
      </c>
      <c r="D85" s="60" t="s">
        <v>239</v>
      </c>
      <c r="E85" s="63">
        <v>16538</v>
      </c>
      <c r="F85" s="63">
        <v>3700</v>
      </c>
      <c r="G85" s="64">
        <v>2000</v>
      </c>
      <c r="H85" s="63">
        <v>1833.33333333333</v>
      </c>
      <c r="I85" s="63">
        <v>1850</v>
      </c>
      <c r="J85" s="64" t="s">
        <v>156</v>
      </c>
      <c r="K85" s="77"/>
      <c r="L85" s="78"/>
      <c r="M85" s="84"/>
      <c r="N85" s="85"/>
    </row>
    <row r="86" s="43" customFormat="true" ht="26.1" customHeight="true" spans="1:14">
      <c r="A86" s="63">
        <v>73</v>
      </c>
      <c r="B86" s="63" t="s">
        <v>231</v>
      </c>
      <c r="C86" s="62" t="s">
        <v>82</v>
      </c>
      <c r="D86" s="60" t="s">
        <v>240</v>
      </c>
      <c r="E86" s="63">
        <v>99215</v>
      </c>
      <c r="F86" s="63">
        <v>30000</v>
      </c>
      <c r="G86" s="64">
        <v>30000</v>
      </c>
      <c r="H86" s="63">
        <v>27500</v>
      </c>
      <c r="I86" s="63">
        <v>29600</v>
      </c>
      <c r="J86" s="64" t="s">
        <v>156</v>
      </c>
      <c r="K86" s="77"/>
      <c r="L86" s="78"/>
      <c r="M86" s="84"/>
      <c r="N86" s="85"/>
    </row>
    <row r="87" s="43" customFormat="true" ht="30" customHeight="true" spans="1:14">
      <c r="A87" s="63">
        <v>74</v>
      </c>
      <c r="B87" s="63" t="s">
        <v>231</v>
      </c>
      <c r="C87" s="62" t="s">
        <v>83</v>
      </c>
      <c r="D87" s="60" t="s">
        <v>241</v>
      </c>
      <c r="E87" s="63">
        <v>18416</v>
      </c>
      <c r="F87" s="63">
        <v>15000</v>
      </c>
      <c r="G87" s="64">
        <v>3416</v>
      </c>
      <c r="H87" s="63">
        <v>3131.33333333333</v>
      </c>
      <c r="I87" s="63">
        <v>3416</v>
      </c>
      <c r="J87" s="64" t="s">
        <v>156</v>
      </c>
      <c r="K87" s="77"/>
      <c r="L87" s="78"/>
      <c r="M87" s="84"/>
      <c r="N87" s="85"/>
    </row>
    <row r="88" s="43" customFormat="true" ht="26.1" customHeight="true" spans="1:14">
      <c r="A88" s="63">
        <v>75</v>
      </c>
      <c r="B88" s="63" t="s">
        <v>242</v>
      </c>
      <c r="C88" s="59" t="s">
        <v>154</v>
      </c>
      <c r="D88" s="60" t="s">
        <v>243</v>
      </c>
      <c r="E88" s="63">
        <v>82100</v>
      </c>
      <c r="F88" s="63">
        <v>49879</v>
      </c>
      <c r="G88" s="64">
        <v>25000</v>
      </c>
      <c r="H88" s="63">
        <v>22916.6666666667</v>
      </c>
      <c r="I88" s="63">
        <v>25946</v>
      </c>
      <c r="J88" s="64" t="s">
        <v>156</v>
      </c>
      <c r="K88" s="77"/>
      <c r="L88" s="78"/>
      <c r="M88" s="84"/>
      <c r="N88" s="85"/>
    </row>
    <row r="89" s="42" customFormat="true" ht="26.1" customHeight="true" spans="1:14">
      <c r="A89" s="63">
        <v>76</v>
      </c>
      <c r="B89" s="63" t="s">
        <v>242</v>
      </c>
      <c r="C89" s="59" t="s">
        <v>154</v>
      </c>
      <c r="D89" s="60" t="s">
        <v>244</v>
      </c>
      <c r="E89" s="63">
        <v>3097</v>
      </c>
      <c r="F89" s="63">
        <v>200.15</v>
      </c>
      <c r="G89" s="64">
        <v>2500</v>
      </c>
      <c r="H89" s="63">
        <v>2291.66666666667</v>
      </c>
      <c r="I89" s="63">
        <v>2430</v>
      </c>
      <c r="J89" s="64" t="s">
        <v>156</v>
      </c>
      <c r="K89" s="77"/>
      <c r="L89" s="78"/>
      <c r="M89" s="84"/>
      <c r="N89" s="85"/>
    </row>
    <row r="90" s="42" customFormat="true" ht="30" customHeight="true" spans="1:14">
      <c r="A90" s="63">
        <v>77</v>
      </c>
      <c r="B90" s="63" t="s">
        <v>242</v>
      </c>
      <c r="C90" s="59" t="s">
        <v>88</v>
      </c>
      <c r="D90" s="61" t="s">
        <v>245</v>
      </c>
      <c r="E90" s="63">
        <v>12726</v>
      </c>
      <c r="F90" s="63">
        <v>0</v>
      </c>
      <c r="G90" s="64">
        <v>4500</v>
      </c>
      <c r="H90" s="63">
        <v>3750</v>
      </c>
      <c r="I90" s="63">
        <v>2052.41</v>
      </c>
      <c r="J90" s="64" t="s">
        <v>176</v>
      </c>
      <c r="K90" s="77"/>
      <c r="L90" s="78"/>
      <c r="M90" s="84"/>
      <c r="N90" s="85"/>
    </row>
    <row r="91" s="43" customFormat="true" ht="26.1" customHeight="true" spans="1:14">
      <c r="A91" s="63">
        <v>78</v>
      </c>
      <c r="B91" s="63" t="s">
        <v>242</v>
      </c>
      <c r="C91" s="62" t="s">
        <v>90</v>
      </c>
      <c r="D91" s="60" t="s">
        <v>246</v>
      </c>
      <c r="E91" s="63">
        <v>136000</v>
      </c>
      <c r="F91" s="63">
        <v>134720</v>
      </c>
      <c r="G91" s="64">
        <v>1334</v>
      </c>
      <c r="H91" s="63">
        <v>1222.83333333333</v>
      </c>
      <c r="I91" s="63">
        <v>1334</v>
      </c>
      <c r="J91" s="64" t="s">
        <v>156</v>
      </c>
      <c r="K91" s="77"/>
      <c r="L91" s="78"/>
      <c r="M91" s="84"/>
      <c r="N91" s="85"/>
    </row>
    <row r="92" s="43" customFormat="true" ht="30" customHeight="true" spans="1:14">
      <c r="A92" s="63">
        <v>79</v>
      </c>
      <c r="B92" s="63" t="s">
        <v>242</v>
      </c>
      <c r="C92" s="62" t="s">
        <v>90</v>
      </c>
      <c r="D92" s="60" t="s">
        <v>247</v>
      </c>
      <c r="E92" s="63">
        <v>11786</v>
      </c>
      <c r="F92" s="63">
        <v>4400</v>
      </c>
      <c r="G92" s="64">
        <v>6000</v>
      </c>
      <c r="H92" s="63">
        <v>5500</v>
      </c>
      <c r="I92" s="63">
        <v>4244</v>
      </c>
      <c r="J92" s="64" t="s">
        <v>156</v>
      </c>
      <c r="K92" s="77"/>
      <c r="L92" s="80"/>
      <c r="M92" s="84"/>
      <c r="N92" s="85"/>
    </row>
    <row r="93" s="43" customFormat="true" ht="25" customHeight="true" spans="1:14">
      <c r="A93" s="63">
        <v>80</v>
      </c>
      <c r="B93" s="63" t="s">
        <v>242</v>
      </c>
      <c r="C93" s="62" t="s">
        <v>92</v>
      </c>
      <c r="D93" s="60" t="s">
        <v>248</v>
      </c>
      <c r="E93" s="63">
        <v>359209</v>
      </c>
      <c r="F93" s="63">
        <v>134000</v>
      </c>
      <c r="G93" s="64">
        <v>100000</v>
      </c>
      <c r="H93" s="63">
        <v>91666.6666666667</v>
      </c>
      <c r="I93" s="63">
        <v>100010</v>
      </c>
      <c r="J93" s="64" t="s">
        <v>156</v>
      </c>
      <c r="K93" s="77"/>
      <c r="L93" s="78"/>
      <c r="M93" s="84"/>
      <c r="N93" s="85"/>
    </row>
    <row r="94" s="43" customFormat="true" ht="25" customHeight="true" spans="1:14">
      <c r="A94" s="63">
        <v>81</v>
      </c>
      <c r="B94" s="63" t="s">
        <v>242</v>
      </c>
      <c r="C94" s="62" t="s">
        <v>96</v>
      </c>
      <c r="D94" s="60" t="s">
        <v>249</v>
      </c>
      <c r="E94" s="63">
        <v>156750</v>
      </c>
      <c r="F94" s="63">
        <v>69300</v>
      </c>
      <c r="G94" s="64">
        <v>30000</v>
      </c>
      <c r="H94" s="63">
        <v>27500</v>
      </c>
      <c r="I94" s="63">
        <v>25500</v>
      </c>
      <c r="J94" s="64" t="s">
        <v>156</v>
      </c>
      <c r="K94" s="77"/>
      <c r="L94" s="78"/>
      <c r="M94" s="84"/>
      <c r="N94" s="85"/>
    </row>
    <row r="95" s="43" customFormat="true" ht="25" customHeight="true" spans="1:14">
      <c r="A95" s="63">
        <v>82</v>
      </c>
      <c r="B95" s="63" t="s">
        <v>250</v>
      </c>
      <c r="C95" s="59" t="s">
        <v>154</v>
      </c>
      <c r="D95" s="60" t="s">
        <v>251</v>
      </c>
      <c r="E95" s="63">
        <v>138012</v>
      </c>
      <c r="F95" s="63">
        <v>119770</v>
      </c>
      <c r="G95" s="64">
        <v>11000</v>
      </c>
      <c r="H95" s="63">
        <v>10083.3333333333</v>
      </c>
      <c r="I95" s="63">
        <v>11174</v>
      </c>
      <c r="J95" s="64" t="s">
        <v>156</v>
      </c>
      <c r="K95" s="77"/>
      <c r="L95" s="78"/>
      <c r="M95" s="84"/>
      <c r="N95" s="85"/>
    </row>
    <row r="96" s="43" customFormat="true" ht="25" customHeight="true" spans="1:14">
      <c r="A96" s="63">
        <v>83</v>
      </c>
      <c r="B96" s="63" t="s">
        <v>250</v>
      </c>
      <c r="C96" s="59" t="s">
        <v>154</v>
      </c>
      <c r="D96" s="60" t="s">
        <v>252</v>
      </c>
      <c r="E96" s="63">
        <v>139400</v>
      </c>
      <c r="F96" s="63">
        <v>53500</v>
      </c>
      <c r="G96" s="64">
        <v>18000</v>
      </c>
      <c r="H96" s="63">
        <v>16500</v>
      </c>
      <c r="I96" s="63">
        <v>13300</v>
      </c>
      <c r="J96" s="64" t="s">
        <v>156</v>
      </c>
      <c r="K96" s="77"/>
      <c r="L96" s="78"/>
      <c r="M96" s="84"/>
      <c r="N96" s="85"/>
    </row>
    <row r="97" s="43" customFormat="true" ht="38.25" customHeight="true" spans="1:14">
      <c r="A97" s="63">
        <v>84</v>
      </c>
      <c r="B97" s="63" t="s">
        <v>250</v>
      </c>
      <c r="C97" s="59" t="s">
        <v>154</v>
      </c>
      <c r="D97" s="60" t="s">
        <v>253</v>
      </c>
      <c r="E97" s="63">
        <v>35680</v>
      </c>
      <c r="F97" s="63">
        <v>0</v>
      </c>
      <c r="G97" s="64">
        <v>12500</v>
      </c>
      <c r="H97" s="63">
        <v>10416.6666666667</v>
      </c>
      <c r="I97" s="63">
        <v>7560</v>
      </c>
      <c r="J97" s="64" t="s">
        <v>176</v>
      </c>
      <c r="K97" s="77"/>
      <c r="L97" s="78"/>
      <c r="M97" s="84"/>
      <c r="N97" s="85"/>
    </row>
    <row r="98" s="43" customFormat="true" ht="26.1" customHeight="true" spans="1:14">
      <c r="A98" s="63">
        <v>85</v>
      </c>
      <c r="B98" s="63" t="s">
        <v>250</v>
      </c>
      <c r="C98" s="62" t="s">
        <v>100</v>
      </c>
      <c r="D98" s="60" t="s">
        <v>254</v>
      </c>
      <c r="E98" s="63">
        <v>94806</v>
      </c>
      <c r="F98" s="63">
        <v>81700</v>
      </c>
      <c r="G98" s="64">
        <v>10000</v>
      </c>
      <c r="H98" s="63">
        <v>9166.66666666667</v>
      </c>
      <c r="I98" s="63">
        <v>10000</v>
      </c>
      <c r="J98" s="64" t="s">
        <v>156</v>
      </c>
      <c r="K98" s="77"/>
      <c r="L98" s="78"/>
      <c r="M98" s="84"/>
      <c r="N98" s="85"/>
    </row>
    <row r="99" s="43" customFormat="true" ht="26" customHeight="true" spans="1:14">
      <c r="A99" s="63">
        <v>86</v>
      </c>
      <c r="B99" s="63" t="s">
        <v>250</v>
      </c>
      <c r="C99" s="62" t="s">
        <v>100</v>
      </c>
      <c r="D99" s="60" t="s">
        <v>255</v>
      </c>
      <c r="E99" s="63">
        <v>235122</v>
      </c>
      <c r="F99" s="63">
        <v>0</v>
      </c>
      <c r="G99" s="64">
        <v>30000</v>
      </c>
      <c r="H99" s="63">
        <v>25500</v>
      </c>
      <c r="I99" s="63">
        <v>39000</v>
      </c>
      <c r="J99" s="64" t="s">
        <v>156</v>
      </c>
      <c r="K99" s="77"/>
      <c r="L99" s="78"/>
      <c r="M99" s="84"/>
      <c r="N99" s="85"/>
    </row>
    <row r="100" s="43" customFormat="true" ht="30" customHeight="true" spans="1:14">
      <c r="A100" s="63">
        <v>87</v>
      </c>
      <c r="B100" s="63" t="s">
        <v>250</v>
      </c>
      <c r="C100" s="59" t="s">
        <v>101</v>
      </c>
      <c r="D100" s="61" t="s">
        <v>256</v>
      </c>
      <c r="E100" s="63">
        <v>12544</v>
      </c>
      <c r="F100" s="63">
        <v>0</v>
      </c>
      <c r="G100" s="91" t="s">
        <v>19</v>
      </c>
      <c r="H100" s="91" t="s">
        <v>19</v>
      </c>
      <c r="I100" s="63">
        <v>6073</v>
      </c>
      <c r="J100" s="64" t="s">
        <v>156</v>
      </c>
      <c r="K100" s="77"/>
      <c r="L100" s="80"/>
      <c r="M100" s="84"/>
      <c r="N100" s="85"/>
    </row>
    <row r="101" s="43" customFormat="true" ht="25" customHeight="true" spans="1:14">
      <c r="A101" s="63">
        <v>88</v>
      </c>
      <c r="B101" s="63" t="s">
        <v>250</v>
      </c>
      <c r="C101" s="62" t="s">
        <v>102</v>
      </c>
      <c r="D101" s="60" t="s">
        <v>257</v>
      </c>
      <c r="E101" s="63">
        <v>223226</v>
      </c>
      <c r="F101" s="63">
        <v>184033</v>
      </c>
      <c r="G101" s="64">
        <v>22000</v>
      </c>
      <c r="H101" s="63">
        <v>20166.6666666667</v>
      </c>
      <c r="I101" s="63">
        <v>22277</v>
      </c>
      <c r="J101" s="64" t="s">
        <v>156</v>
      </c>
      <c r="K101" s="77"/>
      <c r="L101" s="78"/>
      <c r="M101" s="84"/>
      <c r="N101" s="85"/>
    </row>
    <row r="102" s="43" customFormat="true" ht="25" customHeight="true" spans="1:14">
      <c r="A102" s="63">
        <v>89</v>
      </c>
      <c r="B102" s="63" t="s">
        <v>250</v>
      </c>
      <c r="C102" s="62" t="s">
        <v>104</v>
      </c>
      <c r="D102" s="61" t="s">
        <v>258</v>
      </c>
      <c r="E102" s="63">
        <v>27852</v>
      </c>
      <c r="F102" s="63">
        <v>18100</v>
      </c>
      <c r="G102" s="64">
        <v>8000</v>
      </c>
      <c r="H102" s="63">
        <v>7333.33333333333</v>
      </c>
      <c r="I102" s="63">
        <v>8000</v>
      </c>
      <c r="J102" s="64" t="s">
        <v>156</v>
      </c>
      <c r="K102" s="77"/>
      <c r="L102" s="78"/>
      <c r="M102" s="84"/>
      <c r="N102" s="85"/>
    </row>
    <row r="103" s="43" customFormat="true" ht="25" customHeight="true" spans="1:14">
      <c r="A103" s="63">
        <v>90</v>
      </c>
      <c r="B103" s="63" t="s">
        <v>250</v>
      </c>
      <c r="C103" s="62" t="s">
        <v>105</v>
      </c>
      <c r="D103" s="60" t="s">
        <v>259</v>
      </c>
      <c r="E103" s="63">
        <v>455448</v>
      </c>
      <c r="F103" s="63">
        <v>74500</v>
      </c>
      <c r="G103" s="64">
        <v>100000</v>
      </c>
      <c r="H103" s="63">
        <v>86666.6666666667</v>
      </c>
      <c r="I103" s="63">
        <v>80000</v>
      </c>
      <c r="J103" s="64" t="s">
        <v>156</v>
      </c>
      <c r="K103" s="77"/>
      <c r="L103" s="78"/>
      <c r="M103" s="84"/>
      <c r="N103" s="85"/>
    </row>
    <row r="104" s="43" customFormat="true" ht="25" customHeight="true" spans="1:14">
      <c r="A104" s="63">
        <v>91</v>
      </c>
      <c r="B104" s="66" t="s">
        <v>260</v>
      </c>
      <c r="C104" s="59" t="s">
        <v>154</v>
      </c>
      <c r="D104" s="60" t="s">
        <v>261</v>
      </c>
      <c r="E104" s="63">
        <v>71562</v>
      </c>
      <c r="F104" s="63">
        <v>17181</v>
      </c>
      <c r="G104" s="64">
        <v>46600</v>
      </c>
      <c r="H104" s="63">
        <v>42716.6666666667</v>
      </c>
      <c r="I104" s="63">
        <v>19656</v>
      </c>
      <c r="J104" s="64" t="s">
        <v>176</v>
      </c>
      <c r="K104" s="77"/>
      <c r="L104" s="78"/>
      <c r="M104" s="84"/>
      <c r="N104" s="85"/>
    </row>
    <row r="105" s="43" customFormat="true" ht="25" customHeight="true" spans="1:14">
      <c r="A105" s="58"/>
      <c r="B105" s="89"/>
      <c r="C105" s="62" t="s">
        <v>109</v>
      </c>
      <c r="D105" s="60"/>
      <c r="E105" s="63">
        <v>23650</v>
      </c>
      <c r="F105" s="63">
        <v>10000</v>
      </c>
      <c r="G105" s="64">
        <v>10000</v>
      </c>
      <c r="H105" s="63">
        <v>9166.66666666667</v>
      </c>
      <c r="I105" s="63">
        <v>9677</v>
      </c>
      <c r="J105" s="64" t="s">
        <v>156</v>
      </c>
      <c r="K105" s="77"/>
      <c r="L105" s="78"/>
      <c r="M105" s="84"/>
      <c r="N105" s="85"/>
    </row>
    <row r="106" s="43" customFormat="true" ht="25" customHeight="true" spans="1:14">
      <c r="A106" s="58"/>
      <c r="B106" s="89"/>
      <c r="C106" s="62" t="s">
        <v>110</v>
      </c>
      <c r="D106" s="60"/>
      <c r="E106" s="63">
        <v>12703</v>
      </c>
      <c r="F106" s="63">
        <v>5008</v>
      </c>
      <c r="G106" s="64">
        <v>6000</v>
      </c>
      <c r="H106" s="63">
        <v>5500</v>
      </c>
      <c r="I106" s="63">
        <v>5909</v>
      </c>
      <c r="J106" s="64" t="s">
        <v>156</v>
      </c>
      <c r="K106" s="77"/>
      <c r="L106" s="78"/>
      <c r="M106" s="84"/>
      <c r="N106" s="85"/>
    </row>
    <row r="107" s="43" customFormat="true" ht="25" customHeight="true" spans="1:14">
      <c r="A107" s="58"/>
      <c r="B107" s="67"/>
      <c r="C107" s="62" t="s">
        <v>111</v>
      </c>
      <c r="D107" s="60"/>
      <c r="E107" s="63">
        <v>3497</v>
      </c>
      <c r="F107" s="63">
        <v>2298</v>
      </c>
      <c r="G107" s="64">
        <v>1199</v>
      </c>
      <c r="H107" s="63">
        <v>1099.08333333333</v>
      </c>
      <c r="I107" s="63">
        <v>1100</v>
      </c>
      <c r="J107" s="64" t="s">
        <v>156</v>
      </c>
      <c r="K107" s="77"/>
      <c r="L107" s="78"/>
      <c r="M107" s="84"/>
      <c r="N107" s="85"/>
    </row>
    <row r="108" s="43" customFormat="true" ht="26.1" customHeight="true" spans="1:14">
      <c r="A108" s="63">
        <v>92</v>
      </c>
      <c r="B108" s="63" t="s">
        <v>260</v>
      </c>
      <c r="C108" s="59" t="s">
        <v>154</v>
      </c>
      <c r="D108" s="60" t="s">
        <v>262</v>
      </c>
      <c r="E108" s="63">
        <v>123227</v>
      </c>
      <c r="F108" s="63">
        <v>60555</v>
      </c>
      <c r="G108" s="64">
        <v>24000</v>
      </c>
      <c r="H108" s="63">
        <v>22000</v>
      </c>
      <c r="I108" s="63">
        <v>22899</v>
      </c>
      <c r="J108" s="64" t="s">
        <v>156</v>
      </c>
      <c r="K108" s="77"/>
      <c r="L108" s="78"/>
      <c r="M108" s="84"/>
      <c r="N108" s="85"/>
    </row>
    <row r="109" s="43" customFormat="true" ht="26.1" customHeight="true" spans="1:14">
      <c r="A109" s="63">
        <v>93</v>
      </c>
      <c r="B109" s="63" t="s">
        <v>260</v>
      </c>
      <c r="C109" s="59" t="s">
        <v>154</v>
      </c>
      <c r="D109" s="60" t="s">
        <v>263</v>
      </c>
      <c r="E109" s="63">
        <v>242975</v>
      </c>
      <c r="F109" s="63">
        <v>231537</v>
      </c>
      <c r="G109" s="64">
        <v>4667</v>
      </c>
      <c r="H109" s="63">
        <v>4278.08333333333</v>
      </c>
      <c r="I109" s="63">
        <v>11438</v>
      </c>
      <c r="J109" s="64" t="s">
        <v>156</v>
      </c>
      <c r="K109" s="77"/>
      <c r="L109" s="78"/>
      <c r="M109" s="84"/>
      <c r="N109" s="85"/>
    </row>
    <row r="110" s="43" customFormat="true" ht="39" customHeight="true" spans="1:14">
      <c r="A110" s="63">
        <v>94</v>
      </c>
      <c r="B110" s="63" t="s">
        <v>260</v>
      </c>
      <c r="C110" s="62" t="s">
        <v>109</v>
      </c>
      <c r="D110" s="60" t="s">
        <v>264</v>
      </c>
      <c r="E110" s="63">
        <v>90113</v>
      </c>
      <c r="F110" s="63">
        <v>0</v>
      </c>
      <c r="G110" s="64">
        <v>40000</v>
      </c>
      <c r="H110" s="63">
        <v>35555.5555555556</v>
      </c>
      <c r="I110" s="63">
        <v>38000</v>
      </c>
      <c r="J110" s="64" t="s">
        <v>156</v>
      </c>
      <c r="K110" s="77"/>
      <c r="L110" s="78"/>
      <c r="M110" s="84"/>
      <c r="N110" s="85"/>
    </row>
    <row r="111" s="43" customFormat="true" ht="30" customHeight="true" spans="1:14">
      <c r="A111" s="63">
        <v>95</v>
      </c>
      <c r="B111" s="63" t="s">
        <v>260</v>
      </c>
      <c r="C111" s="59" t="s">
        <v>110</v>
      </c>
      <c r="D111" s="60" t="s">
        <v>265</v>
      </c>
      <c r="E111" s="63">
        <v>84292</v>
      </c>
      <c r="F111" s="63">
        <v>0</v>
      </c>
      <c r="G111" s="64">
        <v>6000</v>
      </c>
      <c r="H111" s="63">
        <v>3000</v>
      </c>
      <c r="I111" s="63">
        <v>1158</v>
      </c>
      <c r="J111" s="79" t="s">
        <v>161</v>
      </c>
      <c r="K111" s="77"/>
      <c r="L111" s="78"/>
      <c r="M111" s="84"/>
      <c r="N111" s="85"/>
    </row>
    <row r="112" s="43" customFormat="true" ht="26" customHeight="true" spans="1:14">
      <c r="A112" s="63">
        <v>96</v>
      </c>
      <c r="B112" s="63" t="s">
        <v>260</v>
      </c>
      <c r="C112" s="62" t="s">
        <v>111</v>
      </c>
      <c r="D112" s="61" t="s">
        <v>266</v>
      </c>
      <c r="E112" s="63">
        <v>91333</v>
      </c>
      <c r="F112" s="63">
        <v>0</v>
      </c>
      <c r="G112" s="64">
        <v>3000</v>
      </c>
      <c r="H112" s="63">
        <v>2500</v>
      </c>
      <c r="I112" s="63">
        <v>2100</v>
      </c>
      <c r="J112" s="64" t="s">
        <v>156</v>
      </c>
      <c r="K112" s="77"/>
      <c r="L112" s="78"/>
      <c r="M112" s="84"/>
      <c r="N112" s="85"/>
    </row>
    <row r="113" s="43" customFormat="true" ht="26" customHeight="true" spans="1:14">
      <c r="A113" s="63">
        <v>97</v>
      </c>
      <c r="B113" s="63" t="s">
        <v>260</v>
      </c>
      <c r="C113" s="59" t="s">
        <v>112</v>
      </c>
      <c r="D113" s="61" t="s">
        <v>267</v>
      </c>
      <c r="E113" s="63">
        <v>47885</v>
      </c>
      <c r="F113" s="63">
        <v>0</v>
      </c>
      <c r="G113" s="64" t="s">
        <v>19</v>
      </c>
      <c r="H113" s="64" t="s">
        <v>19</v>
      </c>
      <c r="I113" s="63">
        <v>1800</v>
      </c>
      <c r="J113" s="64" t="s">
        <v>156</v>
      </c>
      <c r="K113" s="77"/>
      <c r="L113" s="80"/>
      <c r="M113" s="84"/>
      <c r="N113" s="85"/>
    </row>
    <row r="114" s="43" customFormat="true" ht="30" customHeight="true" spans="1:14">
      <c r="A114" s="63">
        <v>98</v>
      </c>
      <c r="B114" s="63" t="s">
        <v>268</v>
      </c>
      <c r="C114" s="59" t="s">
        <v>154</v>
      </c>
      <c r="D114" s="60" t="s">
        <v>269</v>
      </c>
      <c r="E114" s="63">
        <v>297443</v>
      </c>
      <c r="F114" s="63">
        <v>50000</v>
      </c>
      <c r="G114" s="64">
        <v>40000</v>
      </c>
      <c r="H114" s="63">
        <v>36666.6666666667</v>
      </c>
      <c r="I114" s="63">
        <v>22915</v>
      </c>
      <c r="J114" s="64" t="s">
        <v>176</v>
      </c>
      <c r="K114" s="77"/>
      <c r="L114" s="78"/>
      <c r="M114" s="84"/>
      <c r="N114" s="85"/>
    </row>
    <row r="115" s="43" customFormat="true" ht="26.1" customHeight="true" spans="1:14">
      <c r="A115" s="63">
        <v>99</v>
      </c>
      <c r="B115" s="63" t="s">
        <v>268</v>
      </c>
      <c r="C115" s="59" t="s">
        <v>154</v>
      </c>
      <c r="D115" s="60" t="s">
        <v>270</v>
      </c>
      <c r="E115" s="63">
        <v>374361</v>
      </c>
      <c r="F115" s="63">
        <v>286759.4</v>
      </c>
      <c r="G115" s="64">
        <v>30000</v>
      </c>
      <c r="H115" s="63">
        <v>27500</v>
      </c>
      <c r="I115" s="63">
        <v>32221.5</v>
      </c>
      <c r="J115" s="64" t="s">
        <v>156</v>
      </c>
      <c r="K115" s="77"/>
      <c r="L115" s="78"/>
      <c r="M115" s="84"/>
      <c r="N115" s="85"/>
    </row>
    <row r="116" s="43" customFormat="true" ht="26.1" customHeight="true" spans="1:14">
      <c r="A116" s="63">
        <v>100</v>
      </c>
      <c r="B116" s="63" t="s">
        <v>268</v>
      </c>
      <c r="C116" s="59" t="s">
        <v>154</v>
      </c>
      <c r="D116" s="90" t="s">
        <v>271</v>
      </c>
      <c r="E116" s="63">
        <v>371812</v>
      </c>
      <c r="F116" s="63">
        <v>240413</v>
      </c>
      <c r="G116" s="64">
        <v>25000</v>
      </c>
      <c r="H116" s="63">
        <v>22916.6666666667</v>
      </c>
      <c r="I116" s="63">
        <v>48261.7</v>
      </c>
      <c r="J116" s="64" t="s">
        <v>156</v>
      </c>
      <c r="K116" s="77"/>
      <c r="L116" s="78"/>
      <c r="M116" s="84"/>
      <c r="N116" s="85"/>
    </row>
    <row r="117" s="43" customFormat="true" ht="30" customHeight="true" spans="1:14">
      <c r="A117" s="63">
        <v>101</v>
      </c>
      <c r="B117" s="63" t="s">
        <v>268</v>
      </c>
      <c r="C117" s="62" t="s">
        <v>117</v>
      </c>
      <c r="D117" s="60" t="s">
        <v>272</v>
      </c>
      <c r="E117" s="63">
        <v>17336</v>
      </c>
      <c r="F117" s="63">
        <v>3000</v>
      </c>
      <c r="G117" s="64">
        <v>7000</v>
      </c>
      <c r="H117" s="63">
        <v>6000</v>
      </c>
      <c r="I117" s="63">
        <v>6200</v>
      </c>
      <c r="J117" s="64" t="s">
        <v>156</v>
      </c>
      <c r="K117" s="77"/>
      <c r="L117" s="78"/>
      <c r="M117" s="84"/>
      <c r="N117" s="85"/>
    </row>
    <row r="118" s="43" customFormat="true" ht="26.1" customHeight="true" spans="1:14">
      <c r="A118" s="63">
        <v>102</v>
      </c>
      <c r="B118" s="63" t="s">
        <v>268</v>
      </c>
      <c r="C118" s="62" t="s">
        <v>117</v>
      </c>
      <c r="D118" s="61" t="s">
        <v>273</v>
      </c>
      <c r="E118" s="63">
        <v>8036</v>
      </c>
      <c r="F118" s="63">
        <v>2000</v>
      </c>
      <c r="G118" s="64">
        <v>3000</v>
      </c>
      <c r="H118" s="63">
        <v>2750</v>
      </c>
      <c r="I118" s="63">
        <v>2760</v>
      </c>
      <c r="J118" s="64" t="s">
        <v>156</v>
      </c>
      <c r="K118" s="77"/>
      <c r="L118" s="78"/>
      <c r="M118" s="84"/>
      <c r="N118" s="85"/>
    </row>
    <row r="119" s="43" customFormat="true" ht="26.1" customHeight="true" spans="1:14">
      <c r="A119" s="63">
        <v>103</v>
      </c>
      <c r="B119" s="63" t="s">
        <v>268</v>
      </c>
      <c r="C119" s="62" t="s">
        <v>118</v>
      </c>
      <c r="D119" s="60" t="s">
        <v>274</v>
      </c>
      <c r="E119" s="63">
        <v>6000</v>
      </c>
      <c r="F119" s="63">
        <v>0</v>
      </c>
      <c r="G119" s="64">
        <v>1000</v>
      </c>
      <c r="H119" s="63">
        <v>916.666666666667</v>
      </c>
      <c r="I119" s="63">
        <v>750</v>
      </c>
      <c r="J119" s="64" t="s">
        <v>156</v>
      </c>
      <c r="K119" s="77"/>
      <c r="L119" s="78"/>
      <c r="M119" s="84"/>
      <c r="N119" s="85"/>
    </row>
    <row r="120" s="43" customFormat="true" ht="26.1" customHeight="true" spans="1:14">
      <c r="A120" s="63">
        <v>104</v>
      </c>
      <c r="B120" s="63" t="s">
        <v>268</v>
      </c>
      <c r="C120" s="62" t="s">
        <v>118</v>
      </c>
      <c r="D120" s="60" t="s">
        <v>275</v>
      </c>
      <c r="E120" s="63">
        <v>210000</v>
      </c>
      <c r="F120" s="63">
        <v>59445.9673</v>
      </c>
      <c r="G120" s="64">
        <v>4000</v>
      </c>
      <c r="H120" s="63">
        <v>3666.66666666667</v>
      </c>
      <c r="I120" s="63">
        <v>3500</v>
      </c>
      <c r="J120" s="64" t="s">
        <v>156</v>
      </c>
      <c r="K120" s="77"/>
      <c r="L120" s="78"/>
      <c r="M120" s="84"/>
      <c r="N120" s="85"/>
    </row>
    <row r="121" s="43" customFormat="true" ht="30" customHeight="true" spans="1:14">
      <c r="A121" s="63">
        <v>105</v>
      </c>
      <c r="B121" s="63" t="s">
        <v>268</v>
      </c>
      <c r="C121" s="62" t="s">
        <v>120</v>
      </c>
      <c r="D121" s="60" t="s">
        <v>276</v>
      </c>
      <c r="E121" s="63">
        <v>99732</v>
      </c>
      <c r="F121" s="63">
        <v>18163</v>
      </c>
      <c r="G121" s="64">
        <v>15000</v>
      </c>
      <c r="H121" s="63">
        <v>13750</v>
      </c>
      <c r="I121" s="63">
        <v>16660</v>
      </c>
      <c r="J121" s="64" t="s">
        <v>156</v>
      </c>
      <c r="K121" s="77"/>
      <c r="L121" s="78"/>
      <c r="M121" s="84"/>
      <c r="N121" s="85"/>
    </row>
    <row r="122" s="43" customFormat="true" ht="30" customHeight="true" spans="1:14">
      <c r="A122" s="63">
        <v>106</v>
      </c>
      <c r="B122" s="63" t="s">
        <v>268</v>
      </c>
      <c r="C122" s="62" t="s">
        <v>120</v>
      </c>
      <c r="D122" s="60" t="s">
        <v>277</v>
      </c>
      <c r="E122" s="63">
        <v>39852.42</v>
      </c>
      <c r="F122" s="63">
        <v>7950</v>
      </c>
      <c r="G122" s="64">
        <v>4000</v>
      </c>
      <c r="H122" s="63">
        <v>3666.66666666667</v>
      </c>
      <c r="I122" s="63">
        <v>4240</v>
      </c>
      <c r="J122" s="64" t="s">
        <v>156</v>
      </c>
      <c r="K122" s="77"/>
      <c r="L122" s="78"/>
      <c r="M122" s="84"/>
      <c r="N122" s="85"/>
    </row>
    <row r="123" s="43" customFormat="true" ht="26.1" customHeight="true" spans="1:14">
      <c r="A123" s="63">
        <v>107</v>
      </c>
      <c r="B123" s="63" t="s">
        <v>268</v>
      </c>
      <c r="C123" s="62" t="s">
        <v>119</v>
      </c>
      <c r="D123" s="60" t="s">
        <v>278</v>
      </c>
      <c r="E123" s="63">
        <v>385577</v>
      </c>
      <c r="F123" s="63">
        <v>48806.7</v>
      </c>
      <c r="G123" s="64">
        <v>7000</v>
      </c>
      <c r="H123" s="63">
        <v>6416.66666666667</v>
      </c>
      <c r="I123" s="63">
        <v>11575</v>
      </c>
      <c r="J123" s="64" t="s">
        <v>156</v>
      </c>
      <c r="K123" s="77"/>
      <c r="L123" s="78"/>
      <c r="M123" s="84"/>
      <c r="N123" s="85"/>
    </row>
    <row r="124" s="43" customFormat="true" ht="30" customHeight="true" spans="1:14">
      <c r="A124" s="63">
        <v>108</v>
      </c>
      <c r="B124" s="63" t="s">
        <v>268</v>
      </c>
      <c r="C124" s="62" t="s">
        <v>121</v>
      </c>
      <c r="D124" s="60" t="s">
        <v>279</v>
      </c>
      <c r="E124" s="63">
        <v>8000</v>
      </c>
      <c r="F124" s="63">
        <v>1380</v>
      </c>
      <c r="G124" s="64">
        <v>2000</v>
      </c>
      <c r="H124" s="63">
        <v>1833.33333333333</v>
      </c>
      <c r="I124" s="63">
        <v>1039</v>
      </c>
      <c r="J124" s="64" t="s">
        <v>176</v>
      </c>
      <c r="K124" s="77"/>
      <c r="L124" s="78"/>
      <c r="M124" s="84"/>
      <c r="N124" s="85"/>
    </row>
    <row r="125" s="43" customFormat="true" ht="39.6" customHeight="true" spans="1:14">
      <c r="A125" s="63">
        <v>109</v>
      </c>
      <c r="B125" s="63" t="s">
        <v>268</v>
      </c>
      <c r="C125" s="62" t="s">
        <v>121</v>
      </c>
      <c r="D125" s="61" t="s">
        <v>280</v>
      </c>
      <c r="E125" s="63">
        <v>47355</v>
      </c>
      <c r="F125" s="63">
        <v>0</v>
      </c>
      <c r="G125" s="64">
        <v>1000</v>
      </c>
      <c r="H125" s="63" t="s">
        <v>281</v>
      </c>
      <c r="I125" s="63">
        <v>336</v>
      </c>
      <c r="J125" s="64" t="s">
        <v>156</v>
      </c>
      <c r="K125" s="92"/>
      <c r="L125" s="92"/>
      <c r="M125" s="84"/>
      <c r="N125" s="85"/>
    </row>
    <row r="126" s="43" customFormat="true" ht="26.1" customHeight="true" spans="1:14">
      <c r="A126" s="63">
        <v>110</v>
      </c>
      <c r="B126" s="63" t="s">
        <v>268</v>
      </c>
      <c r="C126" s="62" t="s">
        <v>121</v>
      </c>
      <c r="D126" s="90" t="s">
        <v>282</v>
      </c>
      <c r="E126" s="63">
        <v>184321</v>
      </c>
      <c r="F126" s="63">
        <v>68336</v>
      </c>
      <c r="G126" s="64">
        <v>8000</v>
      </c>
      <c r="H126" s="63">
        <v>7333.33333333333</v>
      </c>
      <c r="I126" s="63">
        <v>26498.7</v>
      </c>
      <c r="J126" s="64" t="s">
        <v>156</v>
      </c>
      <c r="K126" s="77"/>
      <c r="L126" s="78"/>
      <c r="M126" s="84"/>
      <c r="N126" s="85"/>
    </row>
    <row r="127" s="43" customFormat="true" ht="26.1" customHeight="true" spans="1:14">
      <c r="A127" s="63">
        <v>111</v>
      </c>
      <c r="B127" s="63" t="s">
        <v>268</v>
      </c>
      <c r="C127" s="62" t="s">
        <v>121</v>
      </c>
      <c r="D127" s="60" t="s">
        <v>283</v>
      </c>
      <c r="E127" s="63">
        <v>115579</v>
      </c>
      <c r="F127" s="63">
        <v>10045</v>
      </c>
      <c r="G127" s="64">
        <v>25000</v>
      </c>
      <c r="H127" s="63">
        <v>21666.6666666667</v>
      </c>
      <c r="I127" s="63">
        <v>8732</v>
      </c>
      <c r="J127" s="64" t="s">
        <v>176</v>
      </c>
      <c r="K127" s="77"/>
      <c r="L127" s="78"/>
      <c r="M127" s="84"/>
      <c r="N127" s="85"/>
    </row>
    <row r="128" s="43" customFormat="true" ht="30" customHeight="true" spans="1:14">
      <c r="A128" s="63">
        <v>112</v>
      </c>
      <c r="B128" s="63" t="s">
        <v>268</v>
      </c>
      <c r="C128" s="62" t="s">
        <v>123</v>
      </c>
      <c r="D128" s="60" t="s">
        <v>284</v>
      </c>
      <c r="E128" s="63">
        <v>166414</v>
      </c>
      <c r="F128" s="63">
        <v>66168</v>
      </c>
      <c r="G128" s="64">
        <v>40000</v>
      </c>
      <c r="H128" s="63">
        <v>36666.6666666667</v>
      </c>
      <c r="I128" s="63">
        <v>40385.64</v>
      </c>
      <c r="J128" s="64" t="s">
        <v>156</v>
      </c>
      <c r="K128" s="77"/>
      <c r="L128" s="78"/>
      <c r="M128" s="84"/>
      <c r="N128" s="85"/>
    </row>
    <row r="129" s="43" customFormat="true" ht="30" customHeight="true" spans="1:14">
      <c r="A129" s="63">
        <v>113</v>
      </c>
      <c r="B129" s="63" t="s">
        <v>268</v>
      </c>
      <c r="C129" s="62" t="s">
        <v>124</v>
      </c>
      <c r="D129" s="60" t="s">
        <v>285</v>
      </c>
      <c r="E129" s="63">
        <v>76236</v>
      </c>
      <c r="F129" s="63">
        <v>14100</v>
      </c>
      <c r="G129" s="64">
        <v>15000</v>
      </c>
      <c r="H129" s="63">
        <v>13750</v>
      </c>
      <c r="I129" s="63">
        <v>9014.6</v>
      </c>
      <c r="J129" s="64" t="s">
        <v>176</v>
      </c>
      <c r="K129" s="77"/>
      <c r="L129" s="78"/>
      <c r="M129" s="84"/>
      <c r="N129" s="85"/>
    </row>
    <row r="130" s="43" customFormat="true" ht="26.1" customHeight="true" spans="1:14">
      <c r="A130" s="63">
        <v>114</v>
      </c>
      <c r="B130" s="63" t="s">
        <v>268</v>
      </c>
      <c r="C130" s="62" t="s">
        <v>122</v>
      </c>
      <c r="D130" s="60" t="s">
        <v>286</v>
      </c>
      <c r="E130" s="63">
        <v>119792</v>
      </c>
      <c r="F130" s="63">
        <v>12400</v>
      </c>
      <c r="G130" s="64">
        <v>10000</v>
      </c>
      <c r="H130" s="63">
        <v>9166.66666666667</v>
      </c>
      <c r="I130" s="63">
        <v>13778</v>
      </c>
      <c r="J130" s="64" t="s">
        <v>156</v>
      </c>
      <c r="K130" s="77"/>
      <c r="L130" s="78"/>
      <c r="M130" s="84"/>
      <c r="N130" s="85"/>
    </row>
    <row r="131" s="43" customFormat="true" ht="26.1" customHeight="true" spans="1:14">
      <c r="A131" s="63">
        <v>115</v>
      </c>
      <c r="B131" s="63" t="s">
        <v>268</v>
      </c>
      <c r="C131" s="62" t="s">
        <v>122</v>
      </c>
      <c r="D131" s="60" t="s">
        <v>287</v>
      </c>
      <c r="E131" s="63">
        <v>70000</v>
      </c>
      <c r="F131" s="63">
        <v>46393.9591</v>
      </c>
      <c r="G131" s="64">
        <v>10000</v>
      </c>
      <c r="H131" s="63">
        <v>9166.66666666667</v>
      </c>
      <c r="I131" s="63">
        <v>10398</v>
      </c>
      <c r="J131" s="64" t="s">
        <v>156</v>
      </c>
      <c r="K131" s="77"/>
      <c r="L131" s="78"/>
      <c r="M131" s="84"/>
      <c r="N131" s="85"/>
    </row>
    <row r="132" s="43" customFormat="true" ht="26.1" customHeight="true" spans="1:14">
      <c r="A132" s="63">
        <v>116</v>
      </c>
      <c r="B132" s="63" t="s">
        <v>288</v>
      </c>
      <c r="C132" s="59" t="s">
        <v>154</v>
      </c>
      <c r="D132" s="60" t="s">
        <v>289</v>
      </c>
      <c r="E132" s="63">
        <v>70505</v>
      </c>
      <c r="F132" s="63">
        <v>30000</v>
      </c>
      <c r="G132" s="64">
        <v>15000</v>
      </c>
      <c r="H132" s="63">
        <v>13750</v>
      </c>
      <c r="I132" s="63">
        <v>17915</v>
      </c>
      <c r="J132" s="64" t="s">
        <v>156</v>
      </c>
      <c r="K132" s="77"/>
      <c r="L132" s="78"/>
      <c r="M132" s="84"/>
      <c r="N132" s="85"/>
    </row>
    <row r="133" s="43" customFormat="true" ht="30" customHeight="true" spans="1:14">
      <c r="A133" s="63">
        <v>117</v>
      </c>
      <c r="B133" s="63" t="s">
        <v>288</v>
      </c>
      <c r="C133" s="62" t="s">
        <v>129</v>
      </c>
      <c r="D133" s="60" t="s">
        <v>290</v>
      </c>
      <c r="E133" s="63">
        <v>76724</v>
      </c>
      <c r="F133" s="63">
        <v>43140</v>
      </c>
      <c r="G133" s="64">
        <v>10000</v>
      </c>
      <c r="H133" s="63">
        <v>9166.66666666667</v>
      </c>
      <c r="I133" s="63">
        <v>14380</v>
      </c>
      <c r="J133" s="64" t="s">
        <v>156</v>
      </c>
      <c r="K133" s="77"/>
      <c r="L133" s="78"/>
      <c r="M133" s="84"/>
      <c r="N133" s="85"/>
    </row>
    <row r="134" s="43" customFormat="true" ht="26.1" customHeight="true" spans="1:14">
      <c r="A134" s="63">
        <v>118</v>
      </c>
      <c r="B134" s="63" t="s">
        <v>288</v>
      </c>
      <c r="C134" s="62" t="s">
        <v>129</v>
      </c>
      <c r="D134" s="60" t="s">
        <v>291</v>
      </c>
      <c r="E134" s="63">
        <v>47680</v>
      </c>
      <c r="F134" s="63">
        <v>15200</v>
      </c>
      <c r="G134" s="64">
        <v>6000</v>
      </c>
      <c r="H134" s="63">
        <v>5500</v>
      </c>
      <c r="I134" s="63">
        <v>6150</v>
      </c>
      <c r="J134" s="64" t="s">
        <v>156</v>
      </c>
      <c r="K134" s="77"/>
      <c r="L134" s="78"/>
      <c r="M134" s="84"/>
      <c r="N134" s="85"/>
    </row>
    <row r="135" s="43" customFormat="true" ht="25" customHeight="true" spans="1:14">
      <c r="A135" s="63">
        <v>119</v>
      </c>
      <c r="B135" s="63" t="s">
        <v>288</v>
      </c>
      <c r="C135" s="62" t="s">
        <v>129</v>
      </c>
      <c r="D135" s="61" t="s">
        <v>292</v>
      </c>
      <c r="E135" s="63">
        <v>44243.6</v>
      </c>
      <c r="F135" s="63">
        <v>0</v>
      </c>
      <c r="G135" s="64">
        <v>7000</v>
      </c>
      <c r="H135" s="63">
        <v>6222.22222222222</v>
      </c>
      <c r="I135" s="63">
        <v>6830</v>
      </c>
      <c r="J135" s="64" t="s">
        <v>156</v>
      </c>
      <c r="K135" s="77"/>
      <c r="L135" s="78"/>
      <c r="M135" s="84"/>
      <c r="N135" s="85"/>
    </row>
    <row r="136" s="43" customFormat="true" ht="25" customHeight="true" spans="1:14">
      <c r="A136" s="63">
        <v>120</v>
      </c>
      <c r="B136" s="63" t="s">
        <v>288</v>
      </c>
      <c r="C136" s="62" t="s">
        <v>130</v>
      </c>
      <c r="D136" s="60" t="s">
        <v>293</v>
      </c>
      <c r="E136" s="63">
        <v>16800</v>
      </c>
      <c r="F136" s="63">
        <v>10367</v>
      </c>
      <c r="G136" s="64">
        <v>6378</v>
      </c>
      <c r="H136" s="63">
        <v>5846.5</v>
      </c>
      <c r="I136" s="63">
        <v>6378</v>
      </c>
      <c r="J136" s="64" t="s">
        <v>156</v>
      </c>
      <c r="K136" s="77"/>
      <c r="L136" s="78"/>
      <c r="M136" s="84"/>
      <c r="N136" s="85"/>
    </row>
    <row r="137" s="43" customFormat="true" ht="25" customHeight="true" spans="1:14">
      <c r="A137" s="63">
        <v>121</v>
      </c>
      <c r="B137" s="63" t="s">
        <v>288</v>
      </c>
      <c r="C137" s="62" t="s">
        <v>130</v>
      </c>
      <c r="D137" s="60" t="s">
        <v>294</v>
      </c>
      <c r="E137" s="63">
        <v>145518.25</v>
      </c>
      <c r="F137" s="63">
        <v>9833</v>
      </c>
      <c r="G137" s="64">
        <v>25000</v>
      </c>
      <c r="H137" s="63">
        <v>22916.6666666667</v>
      </c>
      <c r="I137" s="63">
        <v>27567</v>
      </c>
      <c r="J137" s="64" t="s">
        <v>156</v>
      </c>
      <c r="K137" s="77"/>
      <c r="L137" s="78"/>
      <c r="M137" s="84"/>
      <c r="N137" s="85"/>
    </row>
    <row r="138" s="43" customFormat="true" ht="25" customHeight="true" spans="1:14">
      <c r="A138" s="63">
        <v>122</v>
      </c>
      <c r="B138" s="63" t="s">
        <v>288</v>
      </c>
      <c r="C138" s="62" t="s">
        <v>131</v>
      </c>
      <c r="D138" s="61" t="s">
        <v>295</v>
      </c>
      <c r="E138" s="63">
        <v>75000</v>
      </c>
      <c r="F138" s="63">
        <v>27050</v>
      </c>
      <c r="G138" s="64">
        <v>11500</v>
      </c>
      <c r="H138" s="63">
        <v>10541.6666666667</v>
      </c>
      <c r="I138" s="63">
        <v>14250</v>
      </c>
      <c r="J138" s="64" t="s">
        <v>156</v>
      </c>
      <c r="K138" s="77"/>
      <c r="L138" s="78"/>
      <c r="M138" s="84"/>
      <c r="N138" s="85"/>
    </row>
    <row r="139" s="43" customFormat="true" ht="25" customHeight="true" spans="1:14">
      <c r="A139" s="63">
        <v>123</v>
      </c>
      <c r="B139" s="63" t="s">
        <v>288</v>
      </c>
      <c r="C139" s="62" t="s">
        <v>131</v>
      </c>
      <c r="D139" s="60" t="s">
        <v>296</v>
      </c>
      <c r="E139" s="63">
        <v>9324</v>
      </c>
      <c r="F139" s="63">
        <v>0</v>
      </c>
      <c r="G139" s="64">
        <v>5000</v>
      </c>
      <c r="H139" s="63">
        <v>4444.44444444444</v>
      </c>
      <c r="I139" s="63">
        <v>5000</v>
      </c>
      <c r="J139" s="64" t="s">
        <v>156</v>
      </c>
      <c r="K139" s="77"/>
      <c r="L139" s="78"/>
      <c r="M139" s="84"/>
      <c r="N139" s="85"/>
    </row>
    <row r="140" s="43" customFormat="true" ht="25" customHeight="true" spans="1:14">
      <c r="A140" s="63">
        <v>124</v>
      </c>
      <c r="B140" s="63" t="s">
        <v>288</v>
      </c>
      <c r="C140" s="62" t="s">
        <v>132</v>
      </c>
      <c r="D140" s="60" t="s">
        <v>297</v>
      </c>
      <c r="E140" s="63">
        <v>190750</v>
      </c>
      <c r="F140" s="63">
        <v>75000</v>
      </c>
      <c r="G140" s="64">
        <v>40000</v>
      </c>
      <c r="H140" s="63">
        <v>36666.6666666667</v>
      </c>
      <c r="I140" s="63">
        <v>28750</v>
      </c>
      <c r="J140" s="64" t="s">
        <v>176</v>
      </c>
      <c r="K140" s="77"/>
      <c r="L140" s="78"/>
      <c r="M140" s="84"/>
      <c r="N140" s="85"/>
    </row>
    <row r="141" s="43" customFormat="true" ht="25" customHeight="true" spans="1:14">
      <c r="A141" s="63">
        <v>125</v>
      </c>
      <c r="B141" s="63" t="s">
        <v>288</v>
      </c>
      <c r="C141" s="62" t="s">
        <v>132</v>
      </c>
      <c r="D141" s="61" t="s">
        <v>298</v>
      </c>
      <c r="E141" s="63">
        <v>60878</v>
      </c>
      <c r="F141" s="63">
        <v>35620</v>
      </c>
      <c r="G141" s="64">
        <v>5000</v>
      </c>
      <c r="H141" s="63">
        <v>4583.33333333333</v>
      </c>
      <c r="I141" s="63">
        <v>5000</v>
      </c>
      <c r="J141" s="64" t="s">
        <v>156</v>
      </c>
      <c r="K141" s="77"/>
      <c r="L141" s="78"/>
      <c r="M141" s="84"/>
      <c r="N141" s="85"/>
    </row>
    <row r="142" s="43" customFormat="true" ht="25" customHeight="true" spans="1:14">
      <c r="A142" s="63">
        <v>126</v>
      </c>
      <c r="B142" s="63" t="s">
        <v>288</v>
      </c>
      <c r="C142" s="62" t="s">
        <v>133</v>
      </c>
      <c r="D142" s="60" t="s">
        <v>299</v>
      </c>
      <c r="E142" s="63">
        <v>152104</v>
      </c>
      <c r="F142" s="63">
        <v>24798</v>
      </c>
      <c r="G142" s="64">
        <v>20000</v>
      </c>
      <c r="H142" s="63">
        <v>18333.3333333333</v>
      </c>
      <c r="I142" s="63">
        <v>29050</v>
      </c>
      <c r="J142" s="64" t="s">
        <v>156</v>
      </c>
      <c r="K142" s="77"/>
      <c r="L142" s="78"/>
      <c r="M142" s="84"/>
      <c r="N142" s="85"/>
    </row>
    <row r="143" s="43" customFormat="true" ht="25" customHeight="true" spans="1:14">
      <c r="A143" s="63">
        <v>127</v>
      </c>
      <c r="B143" s="63" t="s">
        <v>288</v>
      </c>
      <c r="C143" s="62" t="s">
        <v>133</v>
      </c>
      <c r="D143" s="60" t="s">
        <v>300</v>
      </c>
      <c r="E143" s="63">
        <v>54851</v>
      </c>
      <c r="F143" s="63">
        <v>18626</v>
      </c>
      <c r="G143" s="64">
        <v>10000</v>
      </c>
      <c r="H143" s="63">
        <v>9166.66666666667</v>
      </c>
      <c r="I143" s="63">
        <v>10313.8</v>
      </c>
      <c r="J143" s="64" t="s">
        <v>156</v>
      </c>
      <c r="K143" s="77"/>
      <c r="L143" s="78"/>
      <c r="M143" s="84"/>
      <c r="N143" s="85"/>
    </row>
    <row r="144" s="43" customFormat="true" ht="25" customHeight="true" spans="1:14">
      <c r="A144" s="63">
        <v>128</v>
      </c>
      <c r="B144" s="63" t="s">
        <v>288</v>
      </c>
      <c r="C144" s="62" t="s">
        <v>134</v>
      </c>
      <c r="D144" s="60" t="s">
        <v>301</v>
      </c>
      <c r="E144" s="63">
        <v>58000</v>
      </c>
      <c r="F144" s="63">
        <v>47731</v>
      </c>
      <c r="G144" s="64">
        <v>8000</v>
      </c>
      <c r="H144" s="63">
        <v>7333.33333333333</v>
      </c>
      <c r="I144" s="63">
        <v>8000</v>
      </c>
      <c r="J144" s="64" t="s">
        <v>156</v>
      </c>
      <c r="K144" s="77"/>
      <c r="L144" s="78"/>
      <c r="M144" s="84"/>
      <c r="N144" s="85"/>
    </row>
    <row r="145" s="43" customFormat="true" ht="30" customHeight="true" spans="1:14">
      <c r="A145" s="63">
        <v>129</v>
      </c>
      <c r="B145" s="63" t="s">
        <v>288</v>
      </c>
      <c r="C145" s="62" t="s">
        <v>135</v>
      </c>
      <c r="D145" s="60" t="s">
        <v>302</v>
      </c>
      <c r="E145" s="63">
        <v>30058</v>
      </c>
      <c r="F145" s="63">
        <v>19520</v>
      </c>
      <c r="G145" s="64">
        <v>4500</v>
      </c>
      <c r="H145" s="63">
        <v>4125</v>
      </c>
      <c r="I145" s="63">
        <v>4394</v>
      </c>
      <c r="J145" s="64" t="s">
        <v>156</v>
      </c>
      <c r="K145" s="77"/>
      <c r="L145" s="78"/>
      <c r="M145" s="84"/>
      <c r="N145" s="85"/>
    </row>
    <row r="146" s="43" customFormat="true" ht="26.1" customHeight="true" spans="1:14">
      <c r="A146" s="63">
        <v>130</v>
      </c>
      <c r="B146" s="63" t="s">
        <v>288</v>
      </c>
      <c r="C146" s="62" t="s">
        <v>136</v>
      </c>
      <c r="D146" s="60" t="s">
        <v>303</v>
      </c>
      <c r="E146" s="63">
        <v>57629</v>
      </c>
      <c r="F146" s="63">
        <v>44909</v>
      </c>
      <c r="G146" s="64">
        <v>10000</v>
      </c>
      <c r="H146" s="63">
        <v>9166.66666666667</v>
      </c>
      <c r="I146" s="63">
        <v>9875</v>
      </c>
      <c r="J146" s="64" t="s">
        <v>156</v>
      </c>
      <c r="K146" s="77"/>
      <c r="L146" s="78"/>
      <c r="M146" s="84"/>
      <c r="N146" s="85"/>
    </row>
    <row r="147" s="43" customFormat="true" ht="29" customHeight="true" spans="1:14">
      <c r="A147" s="63">
        <v>131</v>
      </c>
      <c r="B147" s="63" t="s">
        <v>288</v>
      </c>
      <c r="C147" s="62" t="s">
        <v>136</v>
      </c>
      <c r="D147" s="60" t="s">
        <v>304</v>
      </c>
      <c r="E147" s="63">
        <v>42440</v>
      </c>
      <c r="F147" s="63">
        <v>12087</v>
      </c>
      <c r="G147" s="64">
        <v>6000</v>
      </c>
      <c r="H147" s="63">
        <v>5500</v>
      </c>
      <c r="I147" s="63">
        <v>5840</v>
      </c>
      <c r="J147" s="64" t="s">
        <v>156</v>
      </c>
      <c r="K147" s="77"/>
      <c r="L147" s="78"/>
      <c r="M147" s="84"/>
      <c r="N147" s="85"/>
    </row>
    <row r="148" ht="29" customHeight="true" spans="1:14">
      <c r="A148" s="64">
        <v>132</v>
      </c>
      <c r="B148" s="64" t="s">
        <v>18</v>
      </c>
      <c r="C148" s="62" t="s">
        <v>305</v>
      </c>
      <c r="D148" s="61" t="s">
        <v>306</v>
      </c>
      <c r="E148" s="64">
        <v>59000</v>
      </c>
      <c r="F148" s="63">
        <v>0</v>
      </c>
      <c r="G148" s="64">
        <v>15129</v>
      </c>
      <c r="H148" s="63">
        <v>13448</v>
      </c>
      <c r="I148" s="63">
        <v>13080</v>
      </c>
      <c r="J148" s="64" t="s">
        <v>156</v>
      </c>
      <c r="K148" s="77"/>
      <c r="L148" s="78"/>
      <c r="M148" s="84"/>
      <c r="N148" s="85"/>
    </row>
    <row r="149" ht="19.2" customHeight="true" spans="1:1">
      <c r="A149" s="93"/>
    </row>
  </sheetData>
  <mergeCells count="28">
    <mergeCell ref="A2:J2"/>
    <mergeCell ref="G4:J4"/>
    <mergeCell ref="A6:D6"/>
    <mergeCell ref="A4:A5"/>
    <mergeCell ref="A36:A37"/>
    <mergeCell ref="A40:A41"/>
    <mergeCell ref="A57:A58"/>
    <mergeCell ref="A59:A60"/>
    <mergeCell ref="A62:A63"/>
    <mergeCell ref="A80:A82"/>
    <mergeCell ref="A104:A107"/>
    <mergeCell ref="B4:B5"/>
    <mergeCell ref="B36:B37"/>
    <mergeCell ref="B40:B41"/>
    <mergeCell ref="B57:B58"/>
    <mergeCell ref="B59:B60"/>
    <mergeCell ref="B62:B63"/>
    <mergeCell ref="B80:B82"/>
    <mergeCell ref="B104:B107"/>
    <mergeCell ref="C4:C5"/>
    <mergeCell ref="D4:D5"/>
    <mergeCell ref="D36:D37"/>
    <mergeCell ref="D40:D41"/>
    <mergeCell ref="D57:D58"/>
    <mergeCell ref="D80:D82"/>
    <mergeCell ref="D104:D107"/>
    <mergeCell ref="E4:E5"/>
    <mergeCell ref="F4:F5"/>
  </mergeCells>
  <conditionalFormatting sqref="J7:J148">
    <cfRule type="cellIs" dxfId="0" priority="2" operator="equal">
      <formula>"严重滞后"</formula>
    </cfRule>
    <cfRule type="cellIs" dxfId="1" priority="1" operator="equal">
      <formula>"滞后"</formula>
    </cfRule>
  </conditionalFormatting>
  <printOptions horizontalCentered="true"/>
  <pageMargins left="0.511805555555556" right="0.511805555555556" top="0.747916666666667" bottom="0.747916666666667" header="0.314583333333333" footer="0.314583333333333"/>
  <pageSetup paperSize="9" firstPageNumber="9" orientation="portrait" useFirstPageNumber="true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25"/>
  <sheetViews>
    <sheetView view="pageBreakPreview" zoomScaleNormal="100" zoomScaleSheetLayoutView="100" workbookViewId="0">
      <selection activeCell="O15" sqref="O15"/>
    </sheetView>
  </sheetViews>
  <sheetFormatPr defaultColWidth="9" defaultRowHeight="14.25"/>
  <cols>
    <col min="1" max="1" width="5.775" style="15" customWidth="true"/>
    <col min="2" max="2" width="5.66666666666667" style="15" customWidth="true"/>
    <col min="3" max="3" width="6.775" style="15" customWidth="true"/>
    <col min="4" max="4" width="32.6666666666667" style="15" customWidth="true"/>
    <col min="5" max="5" width="7.88333333333333" style="15" customWidth="true"/>
    <col min="6" max="6" width="12.5" style="15" customWidth="true"/>
    <col min="7" max="7" width="16" style="15" customWidth="true"/>
    <col min="8" max="8" width="6.5" style="15" customWidth="true"/>
    <col min="9" max="9" width="9" style="16" hidden="true" customWidth="true"/>
    <col min="10" max="10" width="9" style="17" hidden="true" customWidth="true"/>
    <col min="11" max="16384" width="9" style="17"/>
  </cols>
  <sheetData>
    <row r="1" ht="18" customHeight="true" spans="1:3">
      <c r="A1" s="18" t="s">
        <v>307</v>
      </c>
      <c r="B1" s="18"/>
      <c r="C1" s="18"/>
    </row>
    <row r="2" ht="23.25" spans="1:8">
      <c r="A2" s="19" t="s">
        <v>308</v>
      </c>
      <c r="B2" s="19"/>
      <c r="C2" s="19"/>
      <c r="D2" s="19"/>
      <c r="E2" s="19"/>
      <c r="F2" s="19"/>
      <c r="G2" s="19"/>
      <c r="H2" s="19"/>
    </row>
    <row r="3" s="11" customFormat="true" ht="36.75" customHeight="true" spans="1:10">
      <c r="A3" s="20" t="s">
        <v>309</v>
      </c>
      <c r="B3" s="21" t="s">
        <v>310</v>
      </c>
      <c r="C3" s="20" t="s">
        <v>311</v>
      </c>
      <c r="D3" s="20" t="s">
        <v>312</v>
      </c>
      <c r="E3" s="20" t="s">
        <v>313</v>
      </c>
      <c r="F3" s="20" t="s">
        <v>314</v>
      </c>
      <c r="G3" s="20" t="s">
        <v>315</v>
      </c>
      <c r="H3" s="20" t="s">
        <v>316</v>
      </c>
      <c r="I3" s="37" t="s">
        <v>317</v>
      </c>
      <c r="J3" s="38" t="s">
        <v>318</v>
      </c>
    </row>
    <row r="4" s="11" customFormat="true" ht="26.1" customHeight="true" spans="1:10">
      <c r="A4" s="21" t="s">
        <v>20</v>
      </c>
      <c r="B4" s="21"/>
      <c r="C4" s="20"/>
      <c r="D4" s="22" t="s">
        <v>319</v>
      </c>
      <c r="E4" s="20"/>
      <c r="F4" s="20"/>
      <c r="G4" s="21"/>
      <c r="H4" s="20"/>
      <c r="I4" s="37"/>
      <c r="J4" s="38"/>
    </row>
    <row r="5" s="12" customFormat="true" ht="30" customHeight="true" spans="1:9">
      <c r="A5" s="23">
        <v>1</v>
      </c>
      <c r="B5" s="24" t="s">
        <v>153</v>
      </c>
      <c r="C5" s="24" t="s">
        <v>154</v>
      </c>
      <c r="D5" s="25" t="s">
        <v>320</v>
      </c>
      <c r="E5" s="32">
        <v>6</v>
      </c>
      <c r="F5" s="24" t="s">
        <v>321</v>
      </c>
      <c r="G5" s="33" t="s">
        <v>322</v>
      </c>
      <c r="H5" s="24" t="s">
        <v>176</v>
      </c>
      <c r="I5" s="39" t="s">
        <v>281</v>
      </c>
    </row>
    <row r="6" s="12" customFormat="true" ht="30" customHeight="true" spans="1:9">
      <c r="A6" s="23">
        <f t="shared" ref="A6:A13" si="0">A5+1</f>
        <v>2</v>
      </c>
      <c r="B6" s="24" t="s">
        <v>153</v>
      </c>
      <c r="C6" s="24" t="s">
        <v>154</v>
      </c>
      <c r="D6" s="25" t="s">
        <v>323</v>
      </c>
      <c r="E6" s="32">
        <v>17</v>
      </c>
      <c r="F6" s="24" t="s">
        <v>321</v>
      </c>
      <c r="G6" s="24" t="s">
        <v>324</v>
      </c>
      <c r="H6" s="24" t="s">
        <v>176</v>
      </c>
      <c r="I6" s="39" t="s">
        <v>281</v>
      </c>
    </row>
    <row r="7" s="12" customFormat="true" ht="30" customHeight="true" spans="1:9">
      <c r="A7" s="23">
        <f t="shared" si="0"/>
        <v>3</v>
      </c>
      <c r="B7" s="24" t="s">
        <v>153</v>
      </c>
      <c r="C7" s="24" t="s">
        <v>154</v>
      </c>
      <c r="D7" s="25" t="s">
        <v>325</v>
      </c>
      <c r="E7" s="32">
        <v>1.792</v>
      </c>
      <c r="F7" s="24" t="s">
        <v>321</v>
      </c>
      <c r="G7" s="24" t="s">
        <v>326</v>
      </c>
      <c r="H7" s="24" t="s">
        <v>176</v>
      </c>
      <c r="I7" s="39" t="s">
        <v>327</v>
      </c>
    </row>
    <row r="8" s="12" customFormat="true" ht="30" customHeight="true" spans="1:9">
      <c r="A8" s="23">
        <f t="shared" si="0"/>
        <v>4</v>
      </c>
      <c r="B8" s="24" t="s">
        <v>153</v>
      </c>
      <c r="C8" s="24" t="s">
        <v>154</v>
      </c>
      <c r="D8" s="25" t="s">
        <v>328</v>
      </c>
      <c r="E8" s="32">
        <v>3</v>
      </c>
      <c r="F8" s="24" t="s">
        <v>329</v>
      </c>
      <c r="G8" s="24" t="s">
        <v>330</v>
      </c>
      <c r="H8" s="24" t="s">
        <v>156</v>
      </c>
      <c r="I8" s="39" t="s">
        <v>330</v>
      </c>
    </row>
    <row r="9" s="12" customFormat="true" ht="30" customHeight="true" spans="1:10">
      <c r="A9" s="23">
        <f t="shared" si="0"/>
        <v>5</v>
      </c>
      <c r="B9" s="24" t="s">
        <v>153</v>
      </c>
      <c r="C9" s="24" t="s">
        <v>23</v>
      </c>
      <c r="D9" s="25" t="s">
        <v>331</v>
      </c>
      <c r="E9" s="32">
        <v>15</v>
      </c>
      <c r="F9" s="24" t="s">
        <v>329</v>
      </c>
      <c r="G9" s="24" t="s">
        <v>326</v>
      </c>
      <c r="H9" s="24" t="s">
        <v>156</v>
      </c>
      <c r="I9" s="39" t="s">
        <v>330</v>
      </c>
      <c r="J9" s="40" t="s">
        <v>332</v>
      </c>
    </row>
    <row r="10" s="12" customFormat="true" ht="30" customHeight="true" spans="1:9">
      <c r="A10" s="23">
        <f t="shared" si="0"/>
        <v>6</v>
      </c>
      <c r="B10" s="24" t="s">
        <v>168</v>
      </c>
      <c r="C10" s="24" t="s">
        <v>39</v>
      </c>
      <c r="D10" s="25" t="s">
        <v>333</v>
      </c>
      <c r="E10" s="32">
        <v>6.6</v>
      </c>
      <c r="F10" s="24" t="s">
        <v>334</v>
      </c>
      <c r="G10" s="24" t="s">
        <v>335</v>
      </c>
      <c r="H10" s="24" t="s">
        <v>156</v>
      </c>
      <c r="I10" s="39" t="s">
        <v>336</v>
      </c>
    </row>
    <row r="11" s="12" customFormat="true" ht="30" customHeight="true" spans="1:9">
      <c r="A11" s="23">
        <f t="shared" si="0"/>
        <v>7</v>
      </c>
      <c r="B11" s="24" t="s">
        <v>186</v>
      </c>
      <c r="C11" s="24" t="s">
        <v>154</v>
      </c>
      <c r="D11" s="25" t="s">
        <v>337</v>
      </c>
      <c r="E11" s="32">
        <v>19</v>
      </c>
      <c r="F11" s="24" t="s">
        <v>321</v>
      </c>
      <c r="G11" s="24" t="s">
        <v>327</v>
      </c>
      <c r="H11" s="24" t="s">
        <v>176</v>
      </c>
      <c r="I11" s="39" t="s">
        <v>281</v>
      </c>
    </row>
    <row r="12" ht="30" customHeight="true" spans="1:9">
      <c r="A12" s="23">
        <f t="shared" si="0"/>
        <v>8</v>
      </c>
      <c r="B12" s="24" t="s">
        <v>186</v>
      </c>
      <c r="C12" s="24" t="s">
        <v>46</v>
      </c>
      <c r="D12" s="25" t="s">
        <v>338</v>
      </c>
      <c r="E12" s="23">
        <v>6.9</v>
      </c>
      <c r="F12" s="24" t="s">
        <v>329</v>
      </c>
      <c r="G12" s="24" t="s">
        <v>326</v>
      </c>
      <c r="H12" s="24" t="s">
        <v>156</v>
      </c>
      <c r="I12" s="39" t="s">
        <v>339</v>
      </c>
    </row>
    <row r="13" ht="30" customHeight="true" spans="1:9">
      <c r="A13" s="26">
        <f t="shared" si="0"/>
        <v>9</v>
      </c>
      <c r="B13" s="27" t="s">
        <v>186</v>
      </c>
      <c r="C13" s="27" t="s">
        <v>48</v>
      </c>
      <c r="D13" s="25" t="s">
        <v>340</v>
      </c>
      <c r="E13" s="23">
        <v>14.7</v>
      </c>
      <c r="F13" s="24" t="s">
        <v>329</v>
      </c>
      <c r="G13" s="24" t="s">
        <v>326</v>
      </c>
      <c r="H13" s="24" t="s">
        <v>156</v>
      </c>
      <c r="I13" s="39" t="s">
        <v>339</v>
      </c>
    </row>
    <row r="14" ht="30" customHeight="true" spans="1:9">
      <c r="A14" s="28"/>
      <c r="B14" s="29"/>
      <c r="C14" s="29"/>
      <c r="D14" s="25" t="s">
        <v>341</v>
      </c>
      <c r="E14" s="23">
        <v>10.3</v>
      </c>
      <c r="F14" s="24" t="s">
        <v>329</v>
      </c>
      <c r="G14" s="24" t="s">
        <v>342</v>
      </c>
      <c r="H14" s="24" t="s">
        <v>156</v>
      </c>
      <c r="I14" s="39" t="s">
        <v>339</v>
      </c>
    </row>
    <row r="15" ht="30" customHeight="true" spans="1:9">
      <c r="A15" s="30"/>
      <c r="B15" s="31"/>
      <c r="C15" s="31"/>
      <c r="D15" s="25" t="s">
        <v>343</v>
      </c>
      <c r="E15" s="23">
        <v>18</v>
      </c>
      <c r="F15" s="24" t="s">
        <v>329</v>
      </c>
      <c r="G15" s="24" t="s">
        <v>342</v>
      </c>
      <c r="H15" s="24" t="s">
        <v>156</v>
      </c>
      <c r="I15" s="39" t="s">
        <v>344</v>
      </c>
    </row>
    <row r="16" s="12" customFormat="true" ht="30" customHeight="true" spans="1:9">
      <c r="A16" s="23">
        <f>A13+1</f>
        <v>10</v>
      </c>
      <c r="B16" s="24" t="s">
        <v>186</v>
      </c>
      <c r="C16" s="24" t="s">
        <v>50</v>
      </c>
      <c r="D16" s="25" t="s">
        <v>345</v>
      </c>
      <c r="E16" s="32">
        <v>2.5</v>
      </c>
      <c r="F16" s="24" t="s">
        <v>329</v>
      </c>
      <c r="G16" s="23" t="s">
        <v>326</v>
      </c>
      <c r="H16" s="24" t="s">
        <v>156</v>
      </c>
      <c r="I16" s="39" t="s">
        <v>330</v>
      </c>
    </row>
    <row r="17" s="12" customFormat="true" ht="30" customHeight="true" spans="1:9">
      <c r="A17" s="23">
        <f t="shared" ref="A17:A56" si="1">A16+1</f>
        <v>11</v>
      </c>
      <c r="B17" s="24" t="s">
        <v>186</v>
      </c>
      <c r="C17" s="24" t="s">
        <v>50</v>
      </c>
      <c r="D17" s="25" t="s">
        <v>346</v>
      </c>
      <c r="E17" s="32">
        <v>3</v>
      </c>
      <c r="F17" s="24" t="s">
        <v>329</v>
      </c>
      <c r="G17" s="23" t="s">
        <v>326</v>
      </c>
      <c r="H17" s="24" t="s">
        <v>156</v>
      </c>
      <c r="I17" s="39" t="s">
        <v>339</v>
      </c>
    </row>
    <row r="18" s="12" customFormat="true" ht="30" customHeight="true" spans="1:9">
      <c r="A18" s="23">
        <f t="shared" si="1"/>
        <v>12</v>
      </c>
      <c r="B18" s="24" t="s">
        <v>186</v>
      </c>
      <c r="C18" s="24" t="s">
        <v>50</v>
      </c>
      <c r="D18" s="25" t="s">
        <v>347</v>
      </c>
      <c r="E18" s="32">
        <v>6</v>
      </c>
      <c r="F18" s="24" t="s">
        <v>329</v>
      </c>
      <c r="G18" s="23" t="s">
        <v>326</v>
      </c>
      <c r="H18" s="24" t="s">
        <v>156</v>
      </c>
      <c r="I18" s="39" t="s">
        <v>330</v>
      </c>
    </row>
    <row r="19" s="12" customFormat="true" ht="26.1" customHeight="true" spans="1:9">
      <c r="A19" s="23">
        <f t="shared" si="1"/>
        <v>13</v>
      </c>
      <c r="B19" s="24" t="s">
        <v>186</v>
      </c>
      <c r="C19" s="24" t="s">
        <v>51</v>
      </c>
      <c r="D19" s="25" t="s">
        <v>348</v>
      </c>
      <c r="E19" s="32">
        <v>8</v>
      </c>
      <c r="F19" s="24" t="s">
        <v>321</v>
      </c>
      <c r="G19" s="24" t="s">
        <v>330</v>
      </c>
      <c r="H19" s="24" t="s">
        <v>176</v>
      </c>
      <c r="I19" s="39" t="s">
        <v>281</v>
      </c>
    </row>
    <row r="20" s="12" customFormat="true" ht="26.1" customHeight="true" spans="1:9">
      <c r="A20" s="23">
        <f t="shared" si="1"/>
        <v>14</v>
      </c>
      <c r="B20" s="24" t="s">
        <v>186</v>
      </c>
      <c r="C20" s="24" t="s">
        <v>51</v>
      </c>
      <c r="D20" s="25" t="s">
        <v>349</v>
      </c>
      <c r="E20" s="32">
        <v>4</v>
      </c>
      <c r="F20" s="24" t="s">
        <v>321</v>
      </c>
      <c r="G20" s="24" t="s">
        <v>330</v>
      </c>
      <c r="H20" s="24" t="s">
        <v>176</v>
      </c>
      <c r="I20" s="39" t="s">
        <v>281</v>
      </c>
    </row>
    <row r="21" s="12" customFormat="true" ht="30" customHeight="true" spans="1:9">
      <c r="A21" s="23">
        <f t="shared" si="1"/>
        <v>15</v>
      </c>
      <c r="B21" s="24" t="s">
        <v>186</v>
      </c>
      <c r="C21" s="24" t="s">
        <v>51</v>
      </c>
      <c r="D21" s="25" t="s">
        <v>350</v>
      </c>
      <c r="E21" s="32">
        <v>4.2</v>
      </c>
      <c r="F21" s="24" t="s">
        <v>329</v>
      </c>
      <c r="G21" s="24" t="s">
        <v>351</v>
      </c>
      <c r="H21" s="24" t="s">
        <v>176</v>
      </c>
      <c r="I21" s="39" t="s">
        <v>330</v>
      </c>
    </row>
    <row r="22" ht="30" customHeight="true" spans="1:9">
      <c r="A22" s="23">
        <f t="shared" si="1"/>
        <v>16</v>
      </c>
      <c r="B22" s="24" t="s">
        <v>186</v>
      </c>
      <c r="C22" s="24" t="s">
        <v>51</v>
      </c>
      <c r="D22" s="25" t="s">
        <v>352</v>
      </c>
      <c r="E22" s="23">
        <v>1.7</v>
      </c>
      <c r="F22" s="24" t="s">
        <v>329</v>
      </c>
      <c r="G22" s="23" t="s">
        <v>326</v>
      </c>
      <c r="H22" s="24" t="s">
        <v>156</v>
      </c>
      <c r="I22" s="39" t="s">
        <v>344</v>
      </c>
    </row>
    <row r="23" s="12" customFormat="true" ht="30" customHeight="true" spans="1:10">
      <c r="A23" s="23">
        <f t="shared" si="1"/>
        <v>17</v>
      </c>
      <c r="B23" s="24" t="s">
        <v>186</v>
      </c>
      <c r="C23" s="24" t="s">
        <v>52</v>
      </c>
      <c r="D23" s="25" t="s">
        <v>353</v>
      </c>
      <c r="E23" s="32">
        <v>2.2</v>
      </c>
      <c r="F23" s="24" t="s">
        <v>329</v>
      </c>
      <c r="G23" s="23" t="s">
        <v>326</v>
      </c>
      <c r="H23" s="24" t="s">
        <v>156</v>
      </c>
      <c r="I23" s="39" t="s">
        <v>330</v>
      </c>
      <c r="J23" s="40" t="s">
        <v>332</v>
      </c>
    </row>
    <row r="24" s="12" customFormat="true" ht="30" customHeight="true" spans="1:9">
      <c r="A24" s="23">
        <f t="shared" si="1"/>
        <v>18</v>
      </c>
      <c r="B24" s="24" t="s">
        <v>186</v>
      </c>
      <c r="C24" s="24" t="s">
        <v>53</v>
      </c>
      <c r="D24" s="25" t="s">
        <v>354</v>
      </c>
      <c r="E24" s="32">
        <v>2</v>
      </c>
      <c r="F24" s="24" t="s">
        <v>329</v>
      </c>
      <c r="G24" s="23" t="s">
        <v>326</v>
      </c>
      <c r="H24" s="24" t="s">
        <v>156</v>
      </c>
      <c r="I24" s="39" t="s">
        <v>330</v>
      </c>
    </row>
    <row r="25" s="12" customFormat="true" ht="30" customHeight="true" spans="1:9">
      <c r="A25" s="23">
        <f t="shared" si="1"/>
        <v>19</v>
      </c>
      <c r="B25" s="24" t="s">
        <v>186</v>
      </c>
      <c r="C25" s="24" t="s">
        <v>53</v>
      </c>
      <c r="D25" s="25" t="s">
        <v>355</v>
      </c>
      <c r="E25" s="32">
        <v>4.74</v>
      </c>
      <c r="F25" s="24" t="s">
        <v>329</v>
      </c>
      <c r="G25" s="34" t="s">
        <v>326</v>
      </c>
      <c r="H25" s="24" t="s">
        <v>156</v>
      </c>
      <c r="I25" s="39" t="s">
        <v>339</v>
      </c>
    </row>
    <row r="26" s="12" customFormat="true" ht="30" customHeight="true" spans="1:9">
      <c r="A26" s="23">
        <f t="shared" si="1"/>
        <v>20</v>
      </c>
      <c r="B26" s="24" t="s">
        <v>186</v>
      </c>
      <c r="C26" s="24" t="s">
        <v>54</v>
      </c>
      <c r="D26" s="25" t="s">
        <v>356</v>
      </c>
      <c r="E26" s="32">
        <v>7.2</v>
      </c>
      <c r="F26" s="24" t="s">
        <v>329</v>
      </c>
      <c r="G26" s="33" t="s">
        <v>357</v>
      </c>
      <c r="H26" s="24" t="s">
        <v>176</v>
      </c>
      <c r="I26" s="39" t="s">
        <v>344</v>
      </c>
    </row>
    <row r="27" s="12" customFormat="true" ht="30" customHeight="true" spans="1:9">
      <c r="A27" s="23">
        <f t="shared" si="1"/>
        <v>21</v>
      </c>
      <c r="B27" s="24" t="s">
        <v>186</v>
      </c>
      <c r="C27" s="24" t="s">
        <v>57</v>
      </c>
      <c r="D27" s="25" t="s">
        <v>358</v>
      </c>
      <c r="E27" s="32">
        <v>5.8</v>
      </c>
      <c r="F27" s="24" t="s">
        <v>329</v>
      </c>
      <c r="G27" s="34" t="s">
        <v>326</v>
      </c>
      <c r="H27" s="24" t="s">
        <v>156</v>
      </c>
      <c r="I27" s="39" t="s">
        <v>330</v>
      </c>
    </row>
    <row r="28" ht="26.1" customHeight="true" spans="1:9">
      <c r="A28" s="23">
        <f t="shared" si="1"/>
        <v>22</v>
      </c>
      <c r="B28" s="24" t="s">
        <v>186</v>
      </c>
      <c r="C28" s="24" t="s">
        <v>57</v>
      </c>
      <c r="D28" s="25" t="s">
        <v>359</v>
      </c>
      <c r="E28" s="35">
        <v>1.1653</v>
      </c>
      <c r="F28" s="24" t="s">
        <v>321</v>
      </c>
      <c r="G28" s="24" t="s">
        <v>321</v>
      </c>
      <c r="H28" s="24" t="s">
        <v>156</v>
      </c>
      <c r="I28" s="39">
        <v>10640</v>
      </c>
    </row>
    <row r="29" ht="30" customHeight="true" spans="1:9">
      <c r="A29" s="23">
        <f t="shared" si="1"/>
        <v>23</v>
      </c>
      <c r="B29" s="24" t="s">
        <v>223</v>
      </c>
      <c r="C29" s="24" t="s">
        <v>154</v>
      </c>
      <c r="D29" s="25" t="s">
        <v>360</v>
      </c>
      <c r="E29" s="32">
        <v>1.16</v>
      </c>
      <c r="F29" s="24" t="s">
        <v>329</v>
      </c>
      <c r="G29" s="24" t="s">
        <v>326</v>
      </c>
      <c r="H29" s="24" t="s">
        <v>156</v>
      </c>
      <c r="I29" s="39" t="s">
        <v>344</v>
      </c>
    </row>
    <row r="30" ht="30" customHeight="true" spans="1:10">
      <c r="A30" s="23">
        <f t="shared" si="1"/>
        <v>24</v>
      </c>
      <c r="B30" s="24" t="s">
        <v>223</v>
      </c>
      <c r="C30" s="24" t="s">
        <v>154</v>
      </c>
      <c r="D30" s="25" t="s">
        <v>361</v>
      </c>
      <c r="E30" s="32">
        <v>7</v>
      </c>
      <c r="F30" s="24" t="s">
        <v>362</v>
      </c>
      <c r="G30" s="33" t="s">
        <v>363</v>
      </c>
      <c r="H30" s="24" t="s">
        <v>176</v>
      </c>
      <c r="I30" s="39" t="s">
        <v>364</v>
      </c>
      <c r="J30" s="41"/>
    </row>
    <row r="31" ht="30" customHeight="true" spans="1:9">
      <c r="A31" s="23">
        <f t="shared" si="1"/>
        <v>25</v>
      </c>
      <c r="B31" s="24" t="s">
        <v>223</v>
      </c>
      <c r="C31" s="24" t="s">
        <v>63</v>
      </c>
      <c r="D31" s="25" t="s">
        <v>365</v>
      </c>
      <c r="E31" s="32">
        <v>16</v>
      </c>
      <c r="F31" s="24" t="s">
        <v>329</v>
      </c>
      <c r="G31" s="34" t="s">
        <v>326</v>
      </c>
      <c r="H31" s="24" t="s">
        <v>156</v>
      </c>
      <c r="I31" s="39" t="s">
        <v>330</v>
      </c>
    </row>
    <row r="32" ht="30" customHeight="true" spans="1:10">
      <c r="A32" s="23">
        <f t="shared" si="1"/>
        <v>26</v>
      </c>
      <c r="B32" s="24" t="s">
        <v>223</v>
      </c>
      <c r="C32" s="24" t="s">
        <v>64</v>
      </c>
      <c r="D32" s="25" t="s">
        <v>366</v>
      </c>
      <c r="E32" s="32">
        <v>9.1</v>
      </c>
      <c r="F32" s="24" t="s">
        <v>329</v>
      </c>
      <c r="G32" s="33" t="s">
        <v>367</v>
      </c>
      <c r="H32" s="23" t="s">
        <v>176</v>
      </c>
      <c r="I32" s="39" t="s">
        <v>368</v>
      </c>
      <c r="J32" s="41"/>
    </row>
    <row r="33" ht="30" customHeight="true" spans="1:10">
      <c r="A33" s="23">
        <f t="shared" si="1"/>
        <v>27</v>
      </c>
      <c r="B33" s="24" t="s">
        <v>223</v>
      </c>
      <c r="C33" s="24" t="s">
        <v>64</v>
      </c>
      <c r="D33" s="25" t="s">
        <v>369</v>
      </c>
      <c r="E33" s="32">
        <v>2.5</v>
      </c>
      <c r="F33" s="24" t="s">
        <v>362</v>
      </c>
      <c r="G33" s="33" t="s">
        <v>370</v>
      </c>
      <c r="H33" s="24" t="s">
        <v>176</v>
      </c>
      <c r="I33" s="39" t="s">
        <v>364</v>
      </c>
      <c r="J33" s="41"/>
    </row>
    <row r="34" ht="30" customHeight="true" spans="1:9">
      <c r="A34" s="23">
        <f t="shared" si="1"/>
        <v>28</v>
      </c>
      <c r="B34" s="24" t="s">
        <v>223</v>
      </c>
      <c r="C34" s="24" t="s">
        <v>67</v>
      </c>
      <c r="D34" s="25" t="s">
        <v>371</v>
      </c>
      <c r="E34" s="32">
        <v>8</v>
      </c>
      <c r="F34" s="24" t="s">
        <v>329</v>
      </c>
      <c r="G34" s="24" t="s">
        <v>342</v>
      </c>
      <c r="H34" s="24" t="s">
        <v>156</v>
      </c>
      <c r="I34" s="39" t="s">
        <v>330</v>
      </c>
    </row>
    <row r="35" ht="30" customHeight="true" spans="1:9">
      <c r="A35" s="23">
        <f t="shared" si="1"/>
        <v>29</v>
      </c>
      <c r="B35" s="24" t="s">
        <v>231</v>
      </c>
      <c r="C35" s="24" t="s">
        <v>154</v>
      </c>
      <c r="D35" s="25" t="s">
        <v>372</v>
      </c>
      <c r="E35" s="23">
        <v>10.2</v>
      </c>
      <c r="F35" s="24" t="s">
        <v>373</v>
      </c>
      <c r="G35" s="24" t="s">
        <v>326</v>
      </c>
      <c r="H35" s="24" t="s">
        <v>156</v>
      </c>
      <c r="I35" s="39" t="s">
        <v>374</v>
      </c>
    </row>
    <row r="36" ht="30" customHeight="true" spans="1:9">
      <c r="A36" s="23">
        <f t="shared" si="1"/>
        <v>30</v>
      </c>
      <c r="B36" s="24" t="s">
        <v>231</v>
      </c>
      <c r="C36" s="24" t="s">
        <v>79</v>
      </c>
      <c r="D36" s="25" t="s">
        <v>375</v>
      </c>
      <c r="E36" s="32">
        <v>2.8</v>
      </c>
      <c r="F36" s="24" t="s">
        <v>329</v>
      </c>
      <c r="G36" s="24" t="s">
        <v>326</v>
      </c>
      <c r="H36" s="24" t="s">
        <v>156</v>
      </c>
      <c r="I36" s="39" t="s">
        <v>330</v>
      </c>
    </row>
    <row r="37" ht="26" customHeight="true" spans="1:9">
      <c r="A37" s="23">
        <f t="shared" si="1"/>
        <v>31</v>
      </c>
      <c r="B37" s="24" t="s">
        <v>231</v>
      </c>
      <c r="C37" s="24" t="s">
        <v>80</v>
      </c>
      <c r="D37" s="25" t="s">
        <v>376</v>
      </c>
      <c r="E37" s="32">
        <v>8.57</v>
      </c>
      <c r="F37" s="24" t="s">
        <v>321</v>
      </c>
      <c r="G37" s="24" t="s">
        <v>327</v>
      </c>
      <c r="H37" s="24" t="s">
        <v>156</v>
      </c>
      <c r="I37" s="39" t="s">
        <v>281</v>
      </c>
    </row>
    <row r="38" ht="30" customHeight="true" spans="1:9">
      <c r="A38" s="23">
        <f t="shared" si="1"/>
        <v>32</v>
      </c>
      <c r="B38" s="24" t="s">
        <v>231</v>
      </c>
      <c r="C38" s="24" t="s">
        <v>81</v>
      </c>
      <c r="D38" s="25" t="s">
        <v>377</v>
      </c>
      <c r="E38" s="32">
        <v>18.5</v>
      </c>
      <c r="F38" s="24" t="s">
        <v>329</v>
      </c>
      <c r="G38" s="23" t="s">
        <v>326</v>
      </c>
      <c r="H38" s="24" t="s">
        <v>156</v>
      </c>
      <c r="I38" s="39" t="s">
        <v>330</v>
      </c>
    </row>
    <row r="39" ht="30" customHeight="true" spans="1:9">
      <c r="A39" s="23">
        <f t="shared" si="1"/>
        <v>33</v>
      </c>
      <c r="B39" s="24" t="s">
        <v>260</v>
      </c>
      <c r="C39" s="24" t="s">
        <v>154</v>
      </c>
      <c r="D39" s="25" t="s">
        <v>378</v>
      </c>
      <c r="E39" s="32">
        <v>6</v>
      </c>
      <c r="F39" s="24" t="s">
        <v>321</v>
      </c>
      <c r="G39" s="33" t="s">
        <v>367</v>
      </c>
      <c r="H39" s="23" t="s">
        <v>176</v>
      </c>
      <c r="I39" s="39">
        <v>500</v>
      </c>
    </row>
    <row r="40" ht="30" customHeight="true" spans="1:9">
      <c r="A40" s="23">
        <f t="shared" si="1"/>
        <v>34</v>
      </c>
      <c r="B40" s="24" t="s">
        <v>260</v>
      </c>
      <c r="C40" s="24" t="s">
        <v>154</v>
      </c>
      <c r="D40" s="25" t="s">
        <v>379</v>
      </c>
      <c r="E40" s="32">
        <v>3.4</v>
      </c>
      <c r="F40" s="24" t="s">
        <v>329</v>
      </c>
      <c r="G40" s="33" t="s">
        <v>367</v>
      </c>
      <c r="H40" s="23" t="s">
        <v>176</v>
      </c>
      <c r="I40" s="39" t="s">
        <v>344</v>
      </c>
    </row>
    <row r="41" ht="30" customHeight="true" spans="1:9">
      <c r="A41" s="23">
        <f t="shared" si="1"/>
        <v>35</v>
      </c>
      <c r="B41" s="24" t="s">
        <v>260</v>
      </c>
      <c r="C41" s="24" t="s">
        <v>154</v>
      </c>
      <c r="D41" s="25" t="s">
        <v>380</v>
      </c>
      <c r="E41" s="32">
        <v>7</v>
      </c>
      <c r="F41" s="24" t="s">
        <v>329</v>
      </c>
      <c r="G41" s="23" t="s">
        <v>326</v>
      </c>
      <c r="H41" s="24" t="s">
        <v>156</v>
      </c>
      <c r="I41" s="39" t="s">
        <v>330</v>
      </c>
    </row>
    <row r="42" ht="30" customHeight="true" spans="1:9">
      <c r="A42" s="23">
        <f t="shared" si="1"/>
        <v>36</v>
      </c>
      <c r="B42" s="24" t="s">
        <v>260</v>
      </c>
      <c r="C42" s="24" t="s">
        <v>109</v>
      </c>
      <c r="D42" s="25" t="s">
        <v>381</v>
      </c>
      <c r="E42" s="32">
        <v>3</v>
      </c>
      <c r="F42" s="24" t="s">
        <v>321</v>
      </c>
      <c r="G42" s="24" t="s">
        <v>382</v>
      </c>
      <c r="H42" s="24" t="s">
        <v>176</v>
      </c>
      <c r="I42" s="39" t="s">
        <v>281</v>
      </c>
    </row>
    <row r="43" ht="26.1" customHeight="true" spans="1:9">
      <c r="A43" s="23">
        <f t="shared" si="1"/>
        <v>37</v>
      </c>
      <c r="B43" s="24" t="s">
        <v>260</v>
      </c>
      <c r="C43" s="24" t="s">
        <v>109</v>
      </c>
      <c r="D43" s="25" t="s">
        <v>383</v>
      </c>
      <c r="E43" s="32">
        <v>13</v>
      </c>
      <c r="F43" s="24" t="s">
        <v>321</v>
      </c>
      <c r="G43" s="24" t="s">
        <v>382</v>
      </c>
      <c r="H43" s="24" t="s">
        <v>176</v>
      </c>
      <c r="I43" s="39" t="s">
        <v>281</v>
      </c>
    </row>
    <row r="44" ht="30" customHeight="true" spans="1:9">
      <c r="A44" s="23">
        <f t="shared" si="1"/>
        <v>38</v>
      </c>
      <c r="B44" s="24" t="s">
        <v>260</v>
      </c>
      <c r="C44" s="24" t="s">
        <v>109</v>
      </c>
      <c r="D44" s="25" t="s">
        <v>384</v>
      </c>
      <c r="E44" s="32">
        <v>2.51</v>
      </c>
      <c r="F44" s="24" t="s">
        <v>329</v>
      </c>
      <c r="G44" s="23" t="s">
        <v>326</v>
      </c>
      <c r="H44" s="24" t="s">
        <v>156</v>
      </c>
      <c r="I44" s="39" t="s">
        <v>339</v>
      </c>
    </row>
    <row r="45" ht="30" customHeight="true" spans="1:9">
      <c r="A45" s="23">
        <f t="shared" si="1"/>
        <v>39</v>
      </c>
      <c r="B45" s="24" t="s">
        <v>260</v>
      </c>
      <c r="C45" s="24" t="s">
        <v>111</v>
      </c>
      <c r="D45" s="25" t="s">
        <v>385</v>
      </c>
      <c r="E45" s="32">
        <v>10.5</v>
      </c>
      <c r="F45" s="24" t="s">
        <v>386</v>
      </c>
      <c r="G45" s="23" t="s">
        <v>326</v>
      </c>
      <c r="H45" s="24" t="s">
        <v>156</v>
      </c>
      <c r="I45" s="39" t="s">
        <v>339</v>
      </c>
    </row>
    <row r="46" ht="30" customHeight="true" spans="1:9">
      <c r="A46" s="23">
        <f t="shared" si="1"/>
        <v>40</v>
      </c>
      <c r="B46" s="24" t="s">
        <v>260</v>
      </c>
      <c r="C46" s="24" t="s">
        <v>111</v>
      </c>
      <c r="D46" s="25" t="s">
        <v>387</v>
      </c>
      <c r="E46" s="32">
        <v>1.1</v>
      </c>
      <c r="F46" s="24" t="s">
        <v>329</v>
      </c>
      <c r="G46" s="24" t="s">
        <v>326</v>
      </c>
      <c r="H46" s="24" t="s">
        <v>156</v>
      </c>
      <c r="I46" s="39" t="s">
        <v>330</v>
      </c>
    </row>
    <row r="47" ht="30" customHeight="true" spans="1:9">
      <c r="A47" s="23">
        <f t="shared" si="1"/>
        <v>41</v>
      </c>
      <c r="B47" s="24" t="s">
        <v>260</v>
      </c>
      <c r="C47" s="24" t="s">
        <v>111</v>
      </c>
      <c r="D47" s="25" t="s">
        <v>388</v>
      </c>
      <c r="E47" s="32">
        <v>1</v>
      </c>
      <c r="F47" s="24" t="s">
        <v>329</v>
      </c>
      <c r="G47" s="33" t="s">
        <v>367</v>
      </c>
      <c r="H47" s="24" t="s">
        <v>176</v>
      </c>
      <c r="I47" s="39" t="s">
        <v>330</v>
      </c>
    </row>
    <row r="48" ht="30" customHeight="true" spans="1:9">
      <c r="A48" s="23">
        <f t="shared" si="1"/>
        <v>42</v>
      </c>
      <c r="B48" s="24" t="s">
        <v>260</v>
      </c>
      <c r="C48" s="24" t="s">
        <v>111</v>
      </c>
      <c r="D48" s="25" t="s">
        <v>389</v>
      </c>
      <c r="E48" s="32">
        <v>5</v>
      </c>
      <c r="F48" s="24" t="s">
        <v>329</v>
      </c>
      <c r="G48" s="33" t="s">
        <v>367</v>
      </c>
      <c r="H48" s="24" t="s">
        <v>176</v>
      </c>
      <c r="I48" s="39" t="s">
        <v>339</v>
      </c>
    </row>
    <row r="49" ht="26.1" customHeight="true" spans="1:9">
      <c r="A49" s="23">
        <f t="shared" si="1"/>
        <v>43</v>
      </c>
      <c r="B49" s="24" t="s">
        <v>260</v>
      </c>
      <c r="C49" s="24" t="s">
        <v>112</v>
      </c>
      <c r="D49" s="25" t="s">
        <v>390</v>
      </c>
      <c r="E49" s="32">
        <v>6.3</v>
      </c>
      <c r="F49" s="24" t="s">
        <v>321</v>
      </c>
      <c r="G49" s="24" t="s">
        <v>326</v>
      </c>
      <c r="H49" s="24" t="s">
        <v>176</v>
      </c>
      <c r="I49" s="39" t="s">
        <v>281</v>
      </c>
    </row>
    <row r="50" ht="30" customHeight="true" spans="1:9">
      <c r="A50" s="23">
        <f t="shared" si="1"/>
        <v>44</v>
      </c>
      <c r="B50" s="24" t="s">
        <v>268</v>
      </c>
      <c r="C50" s="24" t="s">
        <v>154</v>
      </c>
      <c r="D50" s="25" t="s">
        <v>391</v>
      </c>
      <c r="E50" s="32">
        <v>1.61</v>
      </c>
      <c r="F50" s="24" t="s">
        <v>362</v>
      </c>
      <c r="G50" s="33" t="s">
        <v>367</v>
      </c>
      <c r="H50" s="23" t="s">
        <v>176</v>
      </c>
      <c r="I50" s="39" t="s">
        <v>392</v>
      </c>
    </row>
    <row r="51" ht="26.1" customHeight="true" spans="1:9">
      <c r="A51" s="23">
        <f t="shared" si="1"/>
        <v>45</v>
      </c>
      <c r="B51" s="24" t="s">
        <v>268</v>
      </c>
      <c r="C51" s="24" t="s">
        <v>116</v>
      </c>
      <c r="D51" s="25" t="s">
        <v>393</v>
      </c>
      <c r="E51" s="32">
        <v>3</v>
      </c>
      <c r="F51" s="24" t="s">
        <v>321</v>
      </c>
      <c r="G51" s="24" t="s">
        <v>327</v>
      </c>
      <c r="H51" s="24" t="s">
        <v>156</v>
      </c>
      <c r="I51" s="39" t="s">
        <v>281</v>
      </c>
    </row>
    <row r="52" ht="30" customHeight="true" spans="1:9">
      <c r="A52" s="23">
        <f t="shared" si="1"/>
        <v>46</v>
      </c>
      <c r="B52" s="24" t="s">
        <v>268</v>
      </c>
      <c r="C52" s="24" t="s">
        <v>116</v>
      </c>
      <c r="D52" s="25" t="s">
        <v>394</v>
      </c>
      <c r="E52" s="32">
        <v>7</v>
      </c>
      <c r="F52" s="24" t="s">
        <v>321</v>
      </c>
      <c r="G52" s="24" t="s">
        <v>330</v>
      </c>
      <c r="H52" s="24" t="s">
        <v>156</v>
      </c>
      <c r="I52" s="39" t="s">
        <v>281</v>
      </c>
    </row>
    <row r="53" ht="30" customHeight="true" spans="1:9">
      <c r="A53" s="23">
        <f t="shared" si="1"/>
        <v>47</v>
      </c>
      <c r="B53" s="24" t="s">
        <v>268</v>
      </c>
      <c r="C53" s="24" t="s">
        <v>116</v>
      </c>
      <c r="D53" s="25" t="s">
        <v>395</v>
      </c>
      <c r="E53" s="32">
        <v>5</v>
      </c>
      <c r="F53" s="24" t="s">
        <v>329</v>
      </c>
      <c r="G53" s="24" t="s">
        <v>326</v>
      </c>
      <c r="H53" s="24" t="s">
        <v>156</v>
      </c>
      <c r="I53" s="39" t="s">
        <v>339</v>
      </c>
    </row>
    <row r="54" ht="30" customHeight="true" spans="1:9">
      <c r="A54" s="23">
        <f t="shared" si="1"/>
        <v>48</v>
      </c>
      <c r="B54" s="24" t="s">
        <v>268</v>
      </c>
      <c r="C54" s="24" t="s">
        <v>116</v>
      </c>
      <c r="D54" s="25" t="s">
        <v>396</v>
      </c>
      <c r="E54" s="32">
        <v>4.2</v>
      </c>
      <c r="F54" s="24" t="s">
        <v>329</v>
      </c>
      <c r="G54" s="24" t="s">
        <v>326</v>
      </c>
      <c r="H54" s="24" t="s">
        <v>156</v>
      </c>
      <c r="I54" s="39" t="s">
        <v>330</v>
      </c>
    </row>
    <row r="55" ht="30" customHeight="true" spans="1:9">
      <c r="A55" s="23">
        <f t="shared" si="1"/>
        <v>49</v>
      </c>
      <c r="B55" s="24" t="s">
        <v>268</v>
      </c>
      <c r="C55" s="24" t="s">
        <v>117</v>
      </c>
      <c r="D55" s="25" t="s">
        <v>397</v>
      </c>
      <c r="E55" s="32">
        <v>3</v>
      </c>
      <c r="F55" s="24" t="s">
        <v>329</v>
      </c>
      <c r="G55" s="24" t="s">
        <v>330</v>
      </c>
      <c r="H55" s="24" t="s">
        <v>156</v>
      </c>
      <c r="I55" s="39" t="s">
        <v>330</v>
      </c>
    </row>
    <row r="56" ht="26.1" customHeight="true" spans="1:9">
      <c r="A56" s="26">
        <f t="shared" si="1"/>
        <v>50</v>
      </c>
      <c r="B56" s="27" t="s">
        <v>268</v>
      </c>
      <c r="C56" s="27" t="s">
        <v>120</v>
      </c>
      <c r="D56" s="25" t="s">
        <v>398</v>
      </c>
      <c r="E56" s="32">
        <v>12.22</v>
      </c>
      <c r="F56" s="24" t="s">
        <v>321</v>
      </c>
      <c r="G56" s="24" t="s">
        <v>382</v>
      </c>
      <c r="H56" s="23" t="s">
        <v>176</v>
      </c>
      <c r="I56" s="39">
        <v>2500</v>
      </c>
    </row>
    <row r="57" ht="30" customHeight="true" spans="1:9">
      <c r="A57" s="30"/>
      <c r="B57" s="30"/>
      <c r="C57" s="30"/>
      <c r="D57" s="25" t="s">
        <v>399</v>
      </c>
      <c r="E57" s="32">
        <v>1</v>
      </c>
      <c r="F57" s="24" t="s">
        <v>400</v>
      </c>
      <c r="G57" s="24" t="s">
        <v>401</v>
      </c>
      <c r="H57" s="24" t="s">
        <v>156</v>
      </c>
      <c r="I57" s="39" t="s">
        <v>402</v>
      </c>
    </row>
    <row r="58" ht="30" customHeight="true" spans="1:9">
      <c r="A58" s="23">
        <f>A56+1</f>
        <v>51</v>
      </c>
      <c r="B58" s="24" t="s">
        <v>268</v>
      </c>
      <c r="C58" s="24" t="s">
        <v>120</v>
      </c>
      <c r="D58" s="25" t="s">
        <v>403</v>
      </c>
      <c r="E58" s="32">
        <v>0.5847</v>
      </c>
      <c r="F58" s="24" t="s">
        <v>329</v>
      </c>
      <c r="G58" s="24" t="s">
        <v>321</v>
      </c>
      <c r="H58" s="24" t="s">
        <v>156</v>
      </c>
      <c r="I58" s="39" t="s">
        <v>330</v>
      </c>
    </row>
    <row r="59" ht="30" customHeight="true" spans="1:9">
      <c r="A59" s="23">
        <f t="shared" ref="A59:A61" si="2">A58+1</f>
        <v>52</v>
      </c>
      <c r="B59" s="24" t="s">
        <v>268</v>
      </c>
      <c r="C59" s="24" t="s">
        <v>119</v>
      </c>
      <c r="D59" s="25" t="s">
        <v>404</v>
      </c>
      <c r="E59" s="32">
        <v>5.9</v>
      </c>
      <c r="F59" s="24" t="s">
        <v>405</v>
      </c>
      <c r="G59" s="23" t="s">
        <v>326</v>
      </c>
      <c r="H59" s="24" t="s">
        <v>156</v>
      </c>
      <c r="I59" s="39" t="s">
        <v>339</v>
      </c>
    </row>
    <row r="60" ht="30" customHeight="true" spans="1:9">
      <c r="A60" s="23">
        <f t="shared" si="2"/>
        <v>53</v>
      </c>
      <c r="B60" s="24" t="s">
        <v>18</v>
      </c>
      <c r="C60" s="24" t="s">
        <v>305</v>
      </c>
      <c r="D60" s="25" t="s">
        <v>406</v>
      </c>
      <c r="E60" s="23">
        <v>5.65</v>
      </c>
      <c r="F60" s="24" t="s">
        <v>321</v>
      </c>
      <c r="G60" s="24" t="s">
        <v>321</v>
      </c>
      <c r="H60" s="24" t="s">
        <v>156</v>
      </c>
      <c r="I60" s="39">
        <v>11892</v>
      </c>
    </row>
    <row r="61" ht="40" customHeight="true" spans="1:9">
      <c r="A61" s="23">
        <f t="shared" si="2"/>
        <v>54</v>
      </c>
      <c r="B61" s="24" t="s">
        <v>18</v>
      </c>
      <c r="C61" s="24" t="s">
        <v>305</v>
      </c>
      <c r="D61" s="25" t="s">
        <v>407</v>
      </c>
      <c r="E61" s="23">
        <v>37</v>
      </c>
      <c r="F61" s="24" t="s">
        <v>408</v>
      </c>
      <c r="G61" s="24" t="s">
        <v>342</v>
      </c>
      <c r="H61" s="24" t="s">
        <v>156</v>
      </c>
      <c r="I61" s="39" t="s">
        <v>344</v>
      </c>
    </row>
    <row r="62" s="13" customFormat="true" ht="26.1" customHeight="true" spans="1:9">
      <c r="A62" s="21" t="s">
        <v>30</v>
      </c>
      <c r="B62" s="21"/>
      <c r="C62" s="21"/>
      <c r="D62" s="22" t="s">
        <v>409</v>
      </c>
      <c r="E62" s="36"/>
      <c r="F62" s="21"/>
      <c r="G62" s="21"/>
      <c r="H62" s="21"/>
      <c r="I62" s="39" t="e">
        <v>#N/A</v>
      </c>
    </row>
    <row r="63" s="12" customFormat="true" ht="30" customHeight="true" spans="1:9">
      <c r="A63" s="23">
        <f>A61+1</f>
        <v>55</v>
      </c>
      <c r="B63" s="24" t="s">
        <v>153</v>
      </c>
      <c r="C63" s="24" t="s">
        <v>154</v>
      </c>
      <c r="D63" s="25" t="s">
        <v>410</v>
      </c>
      <c r="E63" s="32">
        <v>61.25</v>
      </c>
      <c r="F63" s="24" t="s">
        <v>329</v>
      </c>
      <c r="G63" s="24" t="s">
        <v>411</v>
      </c>
      <c r="H63" s="24" t="s">
        <v>156</v>
      </c>
      <c r="I63" s="39" t="s">
        <v>344</v>
      </c>
    </row>
    <row r="64" s="12" customFormat="true" ht="26.1" customHeight="true" spans="1:9">
      <c r="A64" s="23">
        <f t="shared" ref="A64:A125" si="3">A63+1</f>
        <v>56</v>
      </c>
      <c r="B64" s="24" t="s">
        <v>153</v>
      </c>
      <c r="C64" s="24" t="s">
        <v>24</v>
      </c>
      <c r="D64" s="25" t="s">
        <v>412</v>
      </c>
      <c r="E64" s="32">
        <v>42.36</v>
      </c>
      <c r="F64" s="24" t="s">
        <v>321</v>
      </c>
      <c r="G64" s="23" t="s">
        <v>382</v>
      </c>
      <c r="H64" s="24" t="s">
        <v>176</v>
      </c>
      <c r="I64" s="39" t="s">
        <v>327</v>
      </c>
    </row>
    <row r="65" s="12" customFormat="true" ht="30" customHeight="true" spans="1:9">
      <c r="A65" s="23">
        <f t="shared" si="3"/>
        <v>57</v>
      </c>
      <c r="B65" s="24" t="s">
        <v>153</v>
      </c>
      <c r="C65" s="24" t="s">
        <v>25</v>
      </c>
      <c r="D65" s="25" t="s">
        <v>413</v>
      </c>
      <c r="E65" s="32">
        <v>18</v>
      </c>
      <c r="F65" s="24" t="s">
        <v>329</v>
      </c>
      <c r="G65" s="24" t="s">
        <v>326</v>
      </c>
      <c r="H65" s="24" t="s">
        <v>156</v>
      </c>
      <c r="I65" s="39" t="s">
        <v>344</v>
      </c>
    </row>
    <row r="66" s="12" customFormat="true" ht="42" customHeight="true" spans="1:9">
      <c r="A66" s="23">
        <f t="shared" si="3"/>
        <v>58</v>
      </c>
      <c r="B66" s="24" t="s">
        <v>153</v>
      </c>
      <c r="C66" s="24" t="s">
        <v>27</v>
      </c>
      <c r="D66" s="25" t="s">
        <v>414</v>
      </c>
      <c r="E66" s="32">
        <v>15</v>
      </c>
      <c r="F66" s="24" t="s">
        <v>415</v>
      </c>
      <c r="G66" s="24" t="s">
        <v>416</v>
      </c>
      <c r="H66" s="24" t="s">
        <v>176</v>
      </c>
      <c r="I66" s="39" t="s">
        <v>417</v>
      </c>
    </row>
    <row r="67" s="12" customFormat="true" ht="30" customHeight="true" spans="1:9">
      <c r="A67" s="23">
        <f t="shared" si="3"/>
        <v>59</v>
      </c>
      <c r="B67" s="24" t="s">
        <v>153</v>
      </c>
      <c r="C67" s="24" t="s">
        <v>28</v>
      </c>
      <c r="D67" s="25" t="s">
        <v>418</v>
      </c>
      <c r="E67" s="32">
        <v>18.99</v>
      </c>
      <c r="F67" s="24" t="s">
        <v>321</v>
      </c>
      <c r="G67" s="24" t="s">
        <v>419</v>
      </c>
      <c r="H67" s="24" t="s">
        <v>176</v>
      </c>
      <c r="I67" s="39">
        <v>7500</v>
      </c>
    </row>
    <row r="68" s="12" customFormat="true" ht="30" customHeight="true" spans="1:9">
      <c r="A68" s="23">
        <f t="shared" si="3"/>
        <v>60</v>
      </c>
      <c r="B68" s="24" t="s">
        <v>168</v>
      </c>
      <c r="C68" s="24" t="s">
        <v>41</v>
      </c>
      <c r="D68" s="25" t="s">
        <v>420</v>
      </c>
      <c r="E68" s="32">
        <v>37.32</v>
      </c>
      <c r="F68" s="24" t="s">
        <v>321</v>
      </c>
      <c r="G68" s="24" t="s">
        <v>421</v>
      </c>
      <c r="H68" s="24" t="s">
        <v>176</v>
      </c>
      <c r="I68" s="39">
        <v>3333.33333333333</v>
      </c>
    </row>
    <row r="69" s="12" customFormat="true" ht="30" customHeight="true" spans="1:9">
      <c r="A69" s="23">
        <f t="shared" si="3"/>
        <v>61</v>
      </c>
      <c r="B69" s="24" t="s">
        <v>186</v>
      </c>
      <c r="C69" s="24" t="s">
        <v>50</v>
      </c>
      <c r="D69" s="25" t="s">
        <v>422</v>
      </c>
      <c r="E69" s="32">
        <v>3</v>
      </c>
      <c r="F69" s="24" t="s">
        <v>329</v>
      </c>
      <c r="G69" s="24" t="s">
        <v>382</v>
      </c>
      <c r="H69" s="24" t="s">
        <v>156</v>
      </c>
      <c r="I69" s="39" t="s">
        <v>344</v>
      </c>
    </row>
    <row r="70" s="12" customFormat="true" ht="30" customHeight="true" spans="1:9">
      <c r="A70" s="23">
        <f t="shared" si="3"/>
        <v>62</v>
      </c>
      <c r="B70" s="24" t="s">
        <v>186</v>
      </c>
      <c r="C70" s="24" t="s">
        <v>50</v>
      </c>
      <c r="D70" s="25" t="s">
        <v>423</v>
      </c>
      <c r="E70" s="32">
        <v>5</v>
      </c>
      <c r="F70" s="24" t="s">
        <v>424</v>
      </c>
      <c r="G70" s="24" t="s">
        <v>425</v>
      </c>
      <c r="H70" s="24" t="s">
        <v>156</v>
      </c>
      <c r="I70" s="39" t="s">
        <v>425</v>
      </c>
    </row>
    <row r="71" ht="26.1" customHeight="true" spans="1:9">
      <c r="A71" s="23">
        <f t="shared" si="3"/>
        <v>63</v>
      </c>
      <c r="B71" s="24" t="s">
        <v>186</v>
      </c>
      <c r="C71" s="24" t="s">
        <v>50</v>
      </c>
      <c r="D71" s="25" t="s">
        <v>426</v>
      </c>
      <c r="E71" s="32">
        <v>5.1029</v>
      </c>
      <c r="F71" s="24" t="s">
        <v>321</v>
      </c>
      <c r="G71" s="33" t="s">
        <v>382</v>
      </c>
      <c r="H71" s="24" t="s">
        <v>176</v>
      </c>
      <c r="I71" s="39" t="s">
        <v>327</v>
      </c>
    </row>
    <row r="72" s="12" customFormat="true" ht="26.1" customHeight="true" spans="1:9">
      <c r="A72" s="23">
        <f t="shared" si="3"/>
        <v>64</v>
      </c>
      <c r="B72" s="24" t="s">
        <v>186</v>
      </c>
      <c r="C72" s="24" t="s">
        <v>51</v>
      </c>
      <c r="D72" s="25" t="s">
        <v>427</v>
      </c>
      <c r="E72" s="32">
        <v>5.9</v>
      </c>
      <c r="F72" s="24" t="s">
        <v>428</v>
      </c>
      <c r="G72" s="24" t="s">
        <v>429</v>
      </c>
      <c r="H72" s="24" t="s">
        <v>156</v>
      </c>
      <c r="I72" s="39" t="s">
        <v>430</v>
      </c>
    </row>
    <row r="73" s="12" customFormat="true" ht="30" customHeight="true" spans="1:9">
      <c r="A73" s="23">
        <f t="shared" si="3"/>
        <v>65</v>
      </c>
      <c r="B73" s="24" t="s">
        <v>186</v>
      </c>
      <c r="C73" s="24" t="s">
        <v>51</v>
      </c>
      <c r="D73" s="25" t="s">
        <v>431</v>
      </c>
      <c r="E73" s="32">
        <v>2.5</v>
      </c>
      <c r="F73" s="24" t="s">
        <v>329</v>
      </c>
      <c r="G73" s="33" t="s">
        <v>382</v>
      </c>
      <c r="H73" s="24" t="s">
        <v>156</v>
      </c>
      <c r="I73" s="39" t="s">
        <v>339</v>
      </c>
    </row>
    <row r="74" s="12" customFormat="true" ht="30" customHeight="true" spans="1:9">
      <c r="A74" s="23">
        <f t="shared" si="3"/>
        <v>66</v>
      </c>
      <c r="B74" s="24" t="s">
        <v>186</v>
      </c>
      <c r="C74" s="24" t="s">
        <v>51</v>
      </c>
      <c r="D74" s="25" t="s">
        <v>432</v>
      </c>
      <c r="E74" s="32">
        <v>3.3</v>
      </c>
      <c r="F74" s="24" t="s">
        <v>329</v>
      </c>
      <c r="G74" s="23" t="s">
        <v>326</v>
      </c>
      <c r="H74" s="24" t="s">
        <v>156</v>
      </c>
      <c r="I74" s="39" t="s">
        <v>344</v>
      </c>
    </row>
    <row r="75" ht="26.1" customHeight="true" spans="1:9">
      <c r="A75" s="23">
        <f t="shared" si="3"/>
        <v>67</v>
      </c>
      <c r="B75" s="24" t="s">
        <v>186</v>
      </c>
      <c r="C75" s="24" t="s">
        <v>51</v>
      </c>
      <c r="D75" s="25" t="s">
        <v>433</v>
      </c>
      <c r="E75" s="32">
        <v>15.0586</v>
      </c>
      <c r="F75" s="24" t="s">
        <v>330</v>
      </c>
      <c r="G75" s="23" t="s">
        <v>326</v>
      </c>
      <c r="H75" s="24" t="s">
        <v>156</v>
      </c>
      <c r="I75" s="39" t="s">
        <v>434</v>
      </c>
    </row>
    <row r="76" ht="30" customHeight="true" spans="1:9">
      <c r="A76" s="23">
        <f t="shared" si="3"/>
        <v>68</v>
      </c>
      <c r="B76" s="24" t="s">
        <v>186</v>
      </c>
      <c r="C76" s="24" t="s">
        <v>51</v>
      </c>
      <c r="D76" s="25" t="s">
        <v>435</v>
      </c>
      <c r="E76" s="23">
        <v>17.35</v>
      </c>
      <c r="F76" s="24" t="s">
        <v>436</v>
      </c>
      <c r="G76" s="24" t="s">
        <v>429</v>
      </c>
      <c r="H76" s="24" t="s">
        <v>176</v>
      </c>
      <c r="I76" s="39" t="s">
        <v>327</v>
      </c>
    </row>
    <row r="77" s="12" customFormat="true" ht="26.1" customHeight="true" spans="1:9">
      <c r="A77" s="23">
        <f t="shared" si="3"/>
        <v>69</v>
      </c>
      <c r="B77" s="24" t="s">
        <v>186</v>
      </c>
      <c r="C77" s="24" t="s">
        <v>52</v>
      </c>
      <c r="D77" s="25" t="s">
        <v>437</v>
      </c>
      <c r="E77" s="32">
        <v>10</v>
      </c>
      <c r="F77" s="24" t="s">
        <v>321</v>
      </c>
      <c r="G77" s="24" t="s">
        <v>342</v>
      </c>
      <c r="H77" s="24" t="s">
        <v>176</v>
      </c>
      <c r="I77" s="39" t="s">
        <v>327</v>
      </c>
    </row>
    <row r="78" s="12" customFormat="true" ht="30" customHeight="true" spans="1:9">
      <c r="A78" s="23">
        <f t="shared" si="3"/>
        <v>70</v>
      </c>
      <c r="B78" s="24" t="s">
        <v>186</v>
      </c>
      <c r="C78" s="24" t="s">
        <v>55</v>
      </c>
      <c r="D78" s="25" t="s">
        <v>438</v>
      </c>
      <c r="E78" s="32">
        <v>6.11</v>
      </c>
      <c r="F78" s="24" t="s">
        <v>329</v>
      </c>
      <c r="G78" s="24" t="s">
        <v>382</v>
      </c>
      <c r="H78" s="24" t="s">
        <v>156</v>
      </c>
      <c r="I78" s="39" t="s">
        <v>330</v>
      </c>
    </row>
    <row r="79" ht="26.1" customHeight="true" spans="1:9">
      <c r="A79" s="23">
        <f t="shared" si="3"/>
        <v>71</v>
      </c>
      <c r="B79" s="24" t="s">
        <v>186</v>
      </c>
      <c r="C79" s="24" t="s">
        <v>54</v>
      </c>
      <c r="D79" s="25" t="s">
        <v>439</v>
      </c>
      <c r="E79" s="23">
        <v>2.57</v>
      </c>
      <c r="F79" s="24" t="s">
        <v>321</v>
      </c>
      <c r="G79" s="24" t="s">
        <v>327</v>
      </c>
      <c r="H79" s="24" t="s">
        <v>156</v>
      </c>
      <c r="I79" s="39" t="s">
        <v>327</v>
      </c>
    </row>
    <row r="80" s="12" customFormat="true" ht="30" customHeight="true" spans="1:9">
      <c r="A80" s="23">
        <f t="shared" si="3"/>
        <v>72</v>
      </c>
      <c r="B80" s="24" t="s">
        <v>186</v>
      </c>
      <c r="C80" s="24" t="s">
        <v>57</v>
      </c>
      <c r="D80" s="25" t="s">
        <v>440</v>
      </c>
      <c r="E80" s="32">
        <v>30.8</v>
      </c>
      <c r="F80" s="24" t="s">
        <v>329</v>
      </c>
      <c r="G80" s="23" t="s">
        <v>326</v>
      </c>
      <c r="H80" s="24" t="s">
        <v>156</v>
      </c>
      <c r="I80" s="39" t="s">
        <v>330</v>
      </c>
    </row>
    <row r="81" s="12" customFormat="true" ht="30" customHeight="true" spans="1:9">
      <c r="A81" s="23">
        <f t="shared" si="3"/>
        <v>73</v>
      </c>
      <c r="B81" s="24" t="s">
        <v>213</v>
      </c>
      <c r="C81" s="24" t="s">
        <v>154</v>
      </c>
      <c r="D81" s="25" t="s">
        <v>441</v>
      </c>
      <c r="E81" s="32">
        <v>16.2</v>
      </c>
      <c r="F81" s="24" t="s">
        <v>321</v>
      </c>
      <c r="G81" s="24" t="s">
        <v>442</v>
      </c>
      <c r="H81" s="24" t="s">
        <v>176</v>
      </c>
      <c r="I81" s="39" t="s">
        <v>281</v>
      </c>
    </row>
    <row r="82" s="12" customFormat="true" ht="31.2" customHeight="true" spans="1:9">
      <c r="A82" s="23">
        <f t="shared" si="3"/>
        <v>74</v>
      </c>
      <c r="B82" s="24" t="s">
        <v>213</v>
      </c>
      <c r="C82" s="24" t="s">
        <v>74</v>
      </c>
      <c r="D82" s="25" t="s">
        <v>443</v>
      </c>
      <c r="E82" s="32">
        <v>55</v>
      </c>
      <c r="F82" s="24" t="s">
        <v>424</v>
      </c>
      <c r="G82" s="24" t="s">
        <v>342</v>
      </c>
      <c r="H82" s="24" t="s">
        <v>156</v>
      </c>
      <c r="I82" s="39" t="s">
        <v>342</v>
      </c>
    </row>
    <row r="83" s="12" customFormat="true" ht="30" customHeight="true" spans="1:9">
      <c r="A83" s="23">
        <f t="shared" si="3"/>
        <v>75</v>
      </c>
      <c r="B83" s="24" t="s">
        <v>213</v>
      </c>
      <c r="C83" s="24" t="s">
        <v>74</v>
      </c>
      <c r="D83" s="25" t="s">
        <v>444</v>
      </c>
      <c r="E83" s="32">
        <v>12</v>
      </c>
      <c r="F83" s="24" t="s">
        <v>329</v>
      </c>
      <c r="G83" s="24" t="s">
        <v>445</v>
      </c>
      <c r="H83" s="24" t="s">
        <v>156</v>
      </c>
      <c r="I83" s="39" t="s">
        <v>368</v>
      </c>
    </row>
    <row r="84" s="12" customFormat="true" ht="41" customHeight="true" spans="1:9">
      <c r="A84" s="23">
        <f t="shared" si="3"/>
        <v>76</v>
      </c>
      <c r="B84" s="24" t="s">
        <v>223</v>
      </c>
      <c r="C84" s="24" t="s">
        <v>154</v>
      </c>
      <c r="D84" s="25" t="s">
        <v>446</v>
      </c>
      <c r="E84" s="32">
        <v>14</v>
      </c>
      <c r="F84" s="24" t="s">
        <v>447</v>
      </c>
      <c r="G84" s="24" t="s">
        <v>434</v>
      </c>
      <c r="H84" s="24" t="s">
        <v>156</v>
      </c>
      <c r="I84" s="39" t="s">
        <v>447</v>
      </c>
    </row>
    <row r="85" ht="30" customHeight="true" spans="1:9">
      <c r="A85" s="23">
        <f t="shared" si="3"/>
        <v>77</v>
      </c>
      <c r="B85" s="24" t="s">
        <v>223</v>
      </c>
      <c r="C85" s="24" t="s">
        <v>154</v>
      </c>
      <c r="D85" s="25" t="s">
        <v>448</v>
      </c>
      <c r="E85" s="32">
        <v>21.6</v>
      </c>
      <c r="F85" s="24" t="s">
        <v>373</v>
      </c>
      <c r="G85" s="24" t="s">
        <v>342</v>
      </c>
      <c r="H85" s="24" t="s">
        <v>156</v>
      </c>
      <c r="I85" s="39" t="s">
        <v>368</v>
      </c>
    </row>
    <row r="86" ht="30" customHeight="true" spans="1:9">
      <c r="A86" s="23">
        <f t="shared" si="3"/>
        <v>78</v>
      </c>
      <c r="B86" s="24" t="s">
        <v>223</v>
      </c>
      <c r="C86" s="24" t="s">
        <v>154</v>
      </c>
      <c r="D86" s="25" t="s">
        <v>449</v>
      </c>
      <c r="E86" s="32">
        <v>10</v>
      </c>
      <c r="F86" s="24" t="s">
        <v>329</v>
      </c>
      <c r="G86" s="24" t="s">
        <v>429</v>
      </c>
      <c r="H86" s="24" t="s">
        <v>156</v>
      </c>
      <c r="I86" s="39" t="s">
        <v>368</v>
      </c>
    </row>
    <row r="87" ht="26.1" customHeight="true" spans="1:9">
      <c r="A87" s="23">
        <f t="shared" si="3"/>
        <v>79</v>
      </c>
      <c r="B87" s="24" t="s">
        <v>223</v>
      </c>
      <c r="C87" s="24" t="s">
        <v>154</v>
      </c>
      <c r="D87" s="25" t="s">
        <v>450</v>
      </c>
      <c r="E87" s="32">
        <v>66.2</v>
      </c>
      <c r="F87" s="24" t="s">
        <v>451</v>
      </c>
      <c r="G87" s="24" t="s">
        <v>342</v>
      </c>
      <c r="H87" s="24" t="s">
        <v>156</v>
      </c>
      <c r="I87" s="39" t="s">
        <v>452</v>
      </c>
    </row>
    <row r="88" ht="30" customHeight="true" spans="1:9">
      <c r="A88" s="23">
        <f t="shared" si="3"/>
        <v>80</v>
      </c>
      <c r="B88" s="24" t="s">
        <v>223</v>
      </c>
      <c r="C88" s="24" t="s">
        <v>66</v>
      </c>
      <c r="D88" s="25" t="s">
        <v>453</v>
      </c>
      <c r="E88" s="32">
        <v>34.7</v>
      </c>
      <c r="F88" s="24" t="s">
        <v>436</v>
      </c>
      <c r="G88" s="24" t="s">
        <v>330</v>
      </c>
      <c r="H88" s="24" t="s">
        <v>156</v>
      </c>
      <c r="I88" s="39" t="s">
        <v>454</v>
      </c>
    </row>
    <row r="89" s="12" customFormat="true" ht="26.1" customHeight="true" spans="1:9">
      <c r="A89" s="23">
        <f t="shared" si="3"/>
        <v>81</v>
      </c>
      <c r="B89" s="24" t="s">
        <v>231</v>
      </c>
      <c r="C89" s="24" t="s">
        <v>154</v>
      </c>
      <c r="D89" s="25" t="s">
        <v>455</v>
      </c>
      <c r="E89" s="32">
        <v>171</v>
      </c>
      <c r="F89" s="24" t="s">
        <v>428</v>
      </c>
      <c r="G89" s="24" t="s">
        <v>456</v>
      </c>
      <c r="H89" s="24" t="s">
        <v>156</v>
      </c>
      <c r="I89" s="39" t="s">
        <v>430</v>
      </c>
    </row>
    <row r="90" ht="26.1" customHeight="true" spans="1:9">
      <c r="A90" s="23">
        <f t="shared" si="3"/>
        <v>82</v>
      </c>
      <c r="B90" s="24" t="s">
        <v>231</v>
      </c>
      <c r="C90" s="24" t="s">
        <v>154</v>
      </c>
      <c r="D90" s="25" t="s">
        <v>457</v>
      </c>
      <c r="E90" s="32">
        <v>50.9</v>
      </c>
      <c r="F90" s="24" t="s">
        <v>330</v>
      </c>
      <c r="G90" s="24" t="s">
        <v>382</v>
      </c>
      <c r="H90" s="24" t="s">
        <v>156</v>
      </c>
      <c r="I90" s="39" t="s">
        <v>368</v>
      </c>
    </row>
    <row r="91" ht="30" customHeight="true" spans="1:9">
      <c r="A91" s="23">
        <f t="shared" si="3"/>
        <v>83</v>
      </c>
      <c r="B91" s="24" t="s">
        <v>231</v>
      </c>
      <c r="C91" s="24" t="s">
        <v>80</v>
      </c>
      <c r="D91" s="25" t="s">
        <v>458</v>
      </c>
      <c r="E91" s="32">
        <v>18.8</v>
      </c>
      <c r="F91" s="24" t="s">
        <v>329</v>
      </c>
      <c r="G91" s="24" t="s">
        <v>321</v>
      </c>
      <c r="H91" s="24" t="s">
        <v>156</v>
      </c>
      <c r="I91" s="39" t="s">
        <v>344</v>
      </c>
    </row>
    <row r="92" ht="30" customHeight="true" spans="1:9">
      <c r="A92" s="23">
        <f t="shared" si="3"/>
        <v>84</v>
      </c>
      <c r="B92" s="24" t="s">
        <v>231</v>
      </c>
      <c r="C92" s="24" t="s">
        <v>80</v>
      </c>
      <c r="D92" s="25" t="s">
        <v>459</v>
      </c>
      <c r="E92" s="32">
        <v>26</v>
      </c>
      <c r="F92" s="24" t="s">
        <v>424</v>
      </c>
      <c r="G92" s="24" t="s">
        <v>342</v>
      </c>
      <c r="H92" s="24" t="s">
        <v>156</v>
      </c>
      <c r="I92" s="39" t="s">
        <v>342</v>
      </c>
    </row>
    <row r="93" ht="29" customHeight="true" spans="1:9">
      <c r="A93" s="23">
        <f t="shared" si="3"/>
        <v>85</v>
      </c>
      <c r="B93" s="24" t="s">
        <v>231</v>
      </c>
      <c r="C93" s="24" t="s">
        <v>80</v>
      </c>
      <c r="D93" s="25" t="s">
        <v>460</v>
      </c>
      <c r="E93" s="32">
        <v>16.2</v>
      </c>
      <c r="F93" s="24" t="s">
        <v>373</v>
      </c>
      <c r="G93" s="24" t="s">
        <v>342</v>
      </c>
      <c r="H93" s="24" t="s">
        <v>156</v>
      </c>
      <c r="I93" s="39" t="s">
        <v>374</v>
      </c>
    </row>
    <row r="94" ht="29" customHeight="true" spans="1:9">
      <c r="A94" s="23">
        <f t="shared" si="3"/>
        <v>86</v>
      </c>
      <c r="B94" s="24" t="s">
        <v>231</v>
      </c>
      <c r="C94" s="24" t="s">
        <v>82</v>
      </c>
      <c r="D94" s="25" t="s">
        <v>461</v>
      </c>
      <c r="E94" s="32">
        <v>25</v>
      </c>
      <c r="F94" s="24" t="s">
        <v>329</v>
      </c>
      <c r="G94" s="23" t="s">
        <v>326</v>
      </c>
      <c r="H94" s="24" t="s">
        <v>156</v>
      </c>
      <c r="I94" s="39" t="s">
        <v>330</v>
      </c>
    </row>
    <row r="95" ht="29" customHeight="true" spans="1:9">
      <c r="A95" s="23">
        <f t="shared" si="3"/>
        <v>87</v>
      </c>
      <c r="B95" s="24" t="s">
        <v>231</v>
      </c>
      <c r="C95" s="24" t="s">
        <v>82</v>
      </c>
      <c r="D95" s="25" t="s">
        <v>462</v>
      </c>
      <c r="E95" s="32">
        <v>50.4</v>
      </c>
      <c r="F95" s="24" t="s">
        <v>373</v>
      </c>
      <c r="G95" s="24" t="s">
        <v>342</v>
      </c>
      <c r="H95" s="24" t="s">
        <v>156</v>
      </c>
      <c r="I95" s="39" t="s">
        <v>374</v>
      </c>
    </row>
    <row r="96" ht="29" customHeight="true" spans="1:9">
      <c r="A96" s="23">
        <f t="shared" si="3"/>
        <v>88</v>
      </c>
      <c r="B96" s="24" t="s">
        <v>231</v>
      </c>
      <c r="C96" s="24" t="s">
        <v>83</v>
      </c>
      <c r="D96" s="25" t="s">
        <v>463</v>
      </c>
      <c r="E96" s="32">
        <v>10.3</v>
      </c>
      <c r="F96" s="24" t="s">
        <v>321</v>
      </c>
      <c r="G96" s="24" t="s">
        <v>464</v>
      </c>
      <c r="H96" s="24" t="s">
        <v>176</v>
      </c>
      <c r="I96" s="39" t="s">
        <v>281</v>
      </c>
    </row>
    <row r="97" ht="30" customHeight="true" spans="1:9">
      <c r="A97" s="23">
        <f t="shared" si="3"/>
        <v>89</v>
      </c>
      <c r="B97" s="24" t="s">
        <v>231</v>
      </c>
      <c r="C97" s="24" t="s">
        <v>83</v>
      </c>
      <c r="D97" s="25" t="s">
        <v>465</v>
      </c>
      <c r="E97" s="32">
        <v>26</v>
      </c>
      <c r="F97" s="24" t="s">
        <v>321</v>
      </c>
      <c r="G97" s="24" t="s">
        <v>466</v>
      </c>
      <c r="H97" s="24" t="s">
        <v>156</v>
      </c>
      <c r="I97" s="39" t="s">
        <v>467</v>
      </c>
    </row>
    <row r="98" ht="30" customHeight="true" spans="1:9">
      <c r="A98" s="23">
        <f t="shared" si="3"/>
        <v>90</v>
      </c>
      <c r="B98" s="24" t="s">
        <v>242</v>
      </c>
      <c r="C98" s="24" t="s">
        <v>89</v>
      </c>
      <c r="D98" s="25" t="s">
        <v>468</v>
      </c>
      <c r="E98" s="32">
        <v>0.8</v>
      </c>
      <c r="F98" s="24" t="s">
        <v>329</v>
      </c>
      <c r="G98" s="24" t="s">
        <v>382</v>
      </c>
      <c r="H98" s="24" t="s">
        <v>156</v>
      </c>
      <c r="I98" s="39" t="s">
        <v>330</v>
      </c>
    </row>
    <row r="99" ht="26.1" customHeight="true" spans="1:9">
      <c r="A99" s="23">
        <f t="shared" si="3"/>
        <v>91</v>
      </c>
      <c r="B99" s="24" t="s">
        <v>242</v>
      </c>
      <c r="C99" s="24" t="s">
        <v>90</v>
      </c>
      <c r="D99" s="25" t="s">
        <v>469</v>
      </c>
      <c r="E99" s="32">
        <v>9</v>
      </c>
      <c r="F99" s="24" t="s">
        <v>321</v>
      </c>
      <c r="G99" s="24" t="s">
        <v>342</v>
      </c>
      <c r="H99" s="24" t="s">
        <v>176</v>
      </c>
      <c r="I99" s="39" t="s">
        <v>327</v>
      </c>
    </row>
    <row r="100" ht="26.1" customHeight="true" spans="1:9">
      <c r="A100" s="23">
        <f t="shared" si="3"/>
        <v>92</v>
      </c>
      <c r="B100" s="24" t="s">
        <v>242</v>
      </c>
      <c r="C100" s="24" t="s">
        <v>91</v>
      </c>
      <c r="D100" s="25" t="s">
        <v>470</v>
      </c>
      <c r="E100" s="32">
        <v>20</v>
      </c>
      <c r="F100" s="24" t="s">
        <v>424</v>
      </c>
      <c r="G100" s="24" t="s">
        <v>342</v>
      </c>
      <c r="H100" s="24" t="s">
        <v>156</v>
      </c>
      <c r="I100" s="39" t="s">
        <v>342</v>
      </c>
    </row>
    <row r="101" ht="30" customHeight="true" spans="1:9">
      <c r="A101" s="23">
        <f t="shared" si="3"/>
        <v>93</v>
      </c>
      <c r="B101" s="24" t="s">
        <v>242</v>
      </c>
      <c r="C101" s="24" t="s">
        <v>94</v>
      </c>
      <c r="D101" s="25" t="s">
        <v>471</v>
      </c>
      <c r="E101" s="32">
        <v>16.4</v>
      </c>
      <c r="F101" s="24" t="s">
        <v>329</v>
      </c>
      <c r="G101" s="23" t="s">
        <v>342</v>
      </c>
      <c r="H101" s="24" t="s">
        <v>156</v>
      </c>
      <c r="I101" s="39" t="s">
        <v>344</v>
      </c>
    </row>
    <row r="102" ht="29" customHeight="true" spans="1:9">
      <c r="A102" s="23">
        <f t="shared" si="3"/>
        <v>94</v>
      </c>
      <c r="B102" s="24" t="s">
        <v>242</v>
      </c>
      <c r="C102" s="24" t="s">
        <v>94</v>
      </c>
      <c r="D102" s="25" t="s">
        <v>472</v>
      </c>
      <c r="E102" s="32">
        <v>3.5</v>
      </c>
      <c r="F102" s="24" t="s">
        <v>329</v>
      </c>
      <c r="G102" s="24" t="s">
        <v>473</v>
      </c>
      <c r="H102" s="23" t="s">
        <v>176</v>
      </c>
      <c r="I102" s="39" t="s">
        <v>344</v>
      </c>
    </row>
    <row r="103" ht="29" customHeight="true" spans="1:9">
      <c r="A103" s="23">
        <f t="shared" si="3"/>
        <v>95</v>
      </c>
      <c r="B103" s="24" t="s">
        <v>250</v>
      </c>
      <c r="C103" s="24" t="s">
        <v>154</v>
      </c>
      <c r="D103" s="25" t="s">
        <v>474</v>
      </c>
      <c r="E103" s="32">
        <v>2.8</v>
      </c>
      <c r="F103" s="24" t="s">
        <v>321</v>
      </c>
      <c r="G103" s="33" t="s">
        <v>442</v>
      </c>
      <c r="H103" s="24" t="s">
        <v>156</v>
      </c>
      <c r="I103" s="39" t="s">
        <v>321</v>
      </c>
    </row>
    <row r="104" ht="26.1" customHeight="true" spans="1:9">
      <c r="A104" s="23">
        <f t="shared" si="3"/>
        <v>96</v>
      </c>
      <c r="B104" s="24" t="s">
        <v>250</v>
      </c>
      <c r="C104" s="24" t="s">
        <v>154</v>
      </c>
      <c r="D104" s="25" t="s">
        <v>475</v>
      </c>
      <c r="E104" s="32">
        <v>15</v>
      </c>
      <c r="F104" s="24" t="s">
        <v>476</v>
      </c>
      <c r="G104" s="23" t="s">
        <v>342</v>
      </c>
      <c r="H104" s="24" t="s">
        <v>156</v>
      </c>
      <c r="I104" s="39" t="s">
        <v>342</v>
      </c>
    </row>
    <row r="105" ht="30" customHeight="true" spans="1:9">
      <c r="A105" s="23">
        <f t="shared" si="3"/>
        <v>97</v>
      </c>
      <c r="B105" s="24" t="s">
        <v>250</v>
      </c>
      <c r="C105" s="24" t="s">
        <v>101</v>
      </c>
      <c r="D105" s="25" t="s">
        <v>477</v>
      </c>
      <c r="E105" s="32">
        <v>12.5</v>
      </c>
      <c r="F105" s="24" t="s">
        <v>329</v>
      </c>
      <c r="G105" s="33" t="s">
        <v>478</v>
      </c>
      <c r="H105" s="24" t="s">
        <v>156</v>
      </c>
      <c r="I105" s="39" t="s">
        <v>330</v>
      </c>
    </row>
    <row r="106" ht="26.1" customHeight="true" spans="1:9">
      <c r="A106" s="23">
        <f t="shared" si="3"/>
        <v>98</v>
      </c>
      <c r="B106" s="24" t="s">
        <v>250</v>
      </c>
      <c r="C106" s="24" t="s">
        <v>103</v>
      </c>
      <c r="D106" s="25" t="s">
        <v>479</v>
      </c>
      <c r="E106" s="32">
        <v>18</v>
      </c>
      <c r="F106" s="24" t="s">
        <v>424</v>
      </c>
      <c r="G106" s="24" t="s">
        <v>480</v>
      </c>
      <c r="H106" s="24" t="s">
        <v>156</v>
      </c>
      <c r="I106" s="39" t="s">
        <v>342</v>
      </c>
    </row>
    <row r="107" ht="26.1" customHeight="true" spans="1:9">
      <c r="A107" s="23">
        <f t="shared" si="3"/>
        <v>99</v>
      </c>
      <c r="B107" s="24" t="s">
        <v>250</v>
      </c>
      <c r="C107" s="24" t="s">
        <v>103</v>
      </c>
      <c r="D107" s="25" t="s">
        <v>481</v>
      </c>
      <c r="E107" s="32">
        <v>7.6</v>
      </c>
      <c r="F107" s="24" t="s">
        <v>476</v>
      </c>
      <c r="G107" s="33" t="s">
        <v>342</v>
      </c>
      <c r="H107" s="24" t="s">
        <v>156</v>
      </c>
      <c r="I107" s="39" t="s">
        <v>342</v>
      </c>
    </row>
    <row r="108" ht="26.1" customHeight="true" spans="1:9">
      <c r="A108" s="23">
        <f t="shared" si="3"/>
        <v>100</v>
      </c>
      <c r="B108" s="24" t="s">
        <v>250</v>
      </c>
      <c r="C108" s="24" t="s">
        <v>104</v>
      </c>
      <c r="D108" s="25" t="s">
        <v>482</v>
      </c>
      <c r="E108" s="32">
        <v>15</v>
      </c>
      <c r="F108" s="24" t="s">
        <v>424</v>
      </c>
      <c r="G108" s="24" t="s">
        <v>342</v>
      </c>
      <c r="H108" s="24" t="s">
        <v>156</v>
      </c>
      <c r="I108" s="39" t="s">
        <v>342</v>
      </c>
    </row>
    <row r="109" ht="29" customHeight="true" spans="1:9">
      <c r="A109" s="23">
        <f t="shared" si="3"/>
        <v>101</v>
      </c>
      <c r="B109" s="24" t="s">
        <v>250</v>
      </c>
      <c r="C109" s="24" t="s">
        <v>104</v>
      </c>
      <c r="D109" s="25" t="s">
        <v>483</v>
      </c>
      <c r="E109" s="32">
        <v>2.5</v>
      </c>
      <c r="F109" s="24" t="s">
        <v>329</v>
      </c>
      <c r="G109" s="24" t="s">
        <v>382</v>
      </c>
      <c r="H109" s="24" t="s">
        <v>156</v>
      </c>
      <c r="I109" s="39" t="s">
        <v>330</v>
      </c>
    </row>
    <row r="110" ht="29" customHeight="true" spans="1:9">
      <c r="A110" s="23">
        <f t="shared" si="3"/>
        <v>102</v>
      </c>
      <c r="B110" s="24" t="s">
        <v>250</v>
      </c>
      <c r="C110" s="24" t="s">
        <v>102</v>
      </c>
      <c r="D110" s="25" t="s">
        <v>484</v>
      </c>
      <c r="E110" s="32">
        <v>20</v>
      </c>
      <c r="F110" s="24" t="s">
        <v>424</v>
      </c>
      <c r="G110" s="24" t="s">
        <v>485</v>
      </c>
      <c r="H110" s="24" t="s">
        <v>156</v>
      </c>
      <c r="I110" s="39" t="s">
        <v>342</v>
      </c>
    </row>
    <row r="111" ht="29" customHeight="true" spans="1:9">
      <c r="A111" s="23">
        <f t="shared" si="3"/>
        <v>103</v>
      </c>
      <c r="B111" s="24" t="s">
        <v>268</v>
      </c>
      <c r="C111" s="24" t="s">
        <v>154</v>
      </c>
      <c r="D111" s="25" t="s">
        <v>486</v>
      </c>
      <c r="E111" s="32">
        <v>160</v>
      </c>
      <c r="F111" s="24" t="s">
        <v>487</v>
      </c>
      <c r="G111" s="24" t="s">
        <v>488</v>
      </c>
      <c r="H111" s="24" t="s">
        <v>156</v>
      </c>
      <c r="I111" s="39" t="s">
        <v>489</v>
      </c>
    </row>
    <row r="112" ht="29" customHeight="true" spans="1:9">
      <c r="A112" s="23">
        <f t="shared" si="3"/>
        <v>104</v>
      </c>
      <c r="B112" s="24" t="s">
        <v>268</v>
      </c>
      <c r="C112" s="24" t="s">
        <v>154</v>
      </c>
      <c r="D112" s="25" t="s">
        <v>490</v>
      </c>
      <c r="E112" s="32">
        <v>10.3</v>
      </c>
      <c r="F112" s="24" t="s">
        <v>329</v>
      </c>
      <c r="G112" s="24" t="s">
        <v>491</v>
      </c>
      <c r="H112" s="24" t="s">
        <v>156</v>
      </c>
      <c r="I112" s="39" t="s">
        <v>330</v>
      </c>
    </row>
    <row r="113" ht="26.1" customHeight="true" spans="1:9">
      <c r="A113" s="23">
        <f t="shared" si="3"/>
        <v>105</v>
      </c>
      <c r="B113" s="24" t="s">
        <v>268</v>
      </c>
      <c r="C113" s="24" t="s">
        <v>116</v>
      </c>
      <c r="D113" s="25" t="s">
        <v>492</v>
      </c>
      <c r="E113" s="32">
        <v>1.9</v>
      </c>
      <c r="F113" s="24" t="s">
        <v>321</v>
      </c>
      <c r="G113" s="33" t="s">
        <v>321</v>
      </c>
      <c r="H113" s="24" t="s">
        <v>156</v>
      </c>
      <c r="I113" s="39">
        <v>5250</v>
      </c>
    </row>
    <row r="114" ht="39" customHeight="true" spans="1:9">
      <c r="A114" s="23">
        <f t="shared" si="3"/>
        <v>106</v>
      </c>
      <c r="B114" s="24" t="s">
        <v>268</v>
      </c>
      <c r="C114" s="24" t="s">
        <v>116</v>
      </c>
      <c r="D114" s="25" t="s">
        <v>493</v>
      </c>
      <c r="E114" s="32">
        <v>16.6</v>
      </c>
      <c r="F114" s="24" t="s">
        <v>494</v>
      </c>
      <c r="G114" s="24" t="s">
        <v>495</v>
      </c>
      <c r="H114" s="24" t="s">
        <v>156</v>
      </c>
      <c r="I114" s="39" t="s">
        <v>496</v>
      </c>
    </row>
    <row r="115" ht="26" customHeight="true" spans="1:9">
      <c r="A115" s="23">
        <f t="shared" si="3"/>
        <v>107</v>
      </c>
      <c r="B115" s="24" t="s">
        <v>268</v>
      </c>
      <c r="C115" s="24" t="s">
        <v>120</v>
      </c>
      <c r="D115" s="25" t="s">
        <v>497</v>
      </c>
      <c r="E115" s="32">
        <v>19.7786</v>
      </c>
      <c r="F115" s="24" t="s">
        <v>321</v>
      </c>
      <c r="G115" s="24" t="s">
        <v>327</v>
      </c>
      <c r="H115" s="24" t="s">
        <v>176</v>
      </c>
      <c r="I115" s="39">
        <v>2000</v>
      </c>
    </row>
    <row r="116" ht="26" customHeight="true" spans="1:9">
      <c r="A116" s="23">
        <f t="shared" si="3"/>
        <v>108</v>
      </c>
      <c r="B116" s="24" t="s">
        <v>268</v>
      </c>
      <c r="C116" s="24" t="s">
        <v>120</v>
      </c>
      <c r="D116" s="25" t="s">
        <v>498</v>
      </c>
      <c r="E116" s="32">
        <v>5.1</v>
      </c>
      <c r="F116" s="24" t="s">
        <v>321</v>
      </c>
      <c r="G116" s="24" t="s">
        <v>327</v>
      </c>
      <c r="H116" s="24" t="s">
        <v>156</v>
      </c>
      <c r="I116" s="39" t="s">
        <v>281</v>
      </c>
    </row>
    <row r="117" s="14" customFormat="true" ht="26" customHeight="true" spans="1:9">
      <c r="A117" s="23">
        <f t="shared" si="3"/>
        <v>109</v>
      </c>
      <c r="B117" s="24" t="s">
        <v>288</v>
      </c>
      <c r="C117" s="24" t="s">
        <v>154</v>
      </c>
      <c r="D117" s="25" t="s">
        <v>499</v>
      </c>
      <c r="E117" s="32">
        <v>13.3</v>
      </c>
      <c r="F117" s="24" t="s">
        <v>321</v>
      </c>
      <c r="G117" s="33" t="s">
        <v>327</v>
      </c>
      <c r="H117" s="24" t="s">
        <v>176</v>
      </c>
      <c r="I117" s="39">
        <v>24000</v>
      </c>
    </row>
    <row r="118" s="12" customFormat="true" ht="26" customHeight="true" spans="1:9">
      <c r="A118" s="23">
        <f t="shared" si="3"/>
        <v>110</v>
      </c>
      <c r="B118" s="24" t="s">
        <v>288</v>
      </c>
      <c r="C118" s="24" t="s">
        <v>154</v>
      </c>
      <c r="D118" s="25" t="s">
        <v>500</v>
      </c>
      <c r="E118" s="32">
        <v>80</v>
      </c>
      <c r="F118" s="24" t="s">
        <v>428</v>
      </c>
      <c r="G118" s="33" t="s">
        <v>429</v>
      </c>
      <c r="H118" s="24" t="s">
        <v>156</v>
      </c>
      <c r="I118" s="39" t="s">
        <v>430</v>
      </c>
    </row>
    <row r="119" ht="29" customHeight="true" spans="1:9">
      <c r="A119" s="23">
        <f t="shared" si="3"/>
        <v>111</v>
      </c>
      <c r="B119" s="24" t="s">
        <v>288</v>
      </c>
      <c r="C119" s="24" t="s">
        <v>128</v>
      </c>
      <c r="D119" s="25" t="s">
        <v>501</v>
      </c>
      <c r="E119" s="32">
        <v>8</v>
      </c>
      <c r="F119" s="24" t="s">
        <v>329</v>
      </c>
      <c r="G119" s="33" t="s">
        <v>502</v>
      </c>
      <c r="H119" s="24" t="s">
        <v>156</v>
      </c>
      <c r="I119" s="39" t="s">
        <v>330</v>
      </c>
    </row>
    <row r="120" ht="26.1" customHeight="true" spans="1:9">
      <c r="A120" s="23">
        <f t="shared" si="3"/>
        <v>112</v>
      </c>
      <c r="B120" s="24" t="s">
        <v>288</v>
      </c>
      <c r="C120" s="24" t="s">
        <v>130</v>
      </c>
      <c r="D120" s="25" t="s">
        <v>503</v>
      </c>
      <c r="E120" s="32">
        <v>15</v>
      </c>
      <c r="F120" s="24" t="s">
        <v>424</v>
      </c>
      <c r="G120" s="24" t="s">
        <v>480</v>
      </c>
      <c r="H120" s="24" t="s">
        <v>156</v>
      </c>
      <c r="I120" s="39" t="s">
        <v>342</v>
      </c>
    </row>
    <row r="121" ht="30" customHeight="true" spans="1:9">
      <c r="A121" s="23">
        <f t="shared" si="3"/>
        <v>113</v>
      </c>
      <c r="B121" s="24" t="s">
        <v>288</v>
      </c>
      <c r="C121" s="24" t="s">
        <v>133</v>
      </c>
      <c r="D121" s="25" t="s">
        <v>504</v>
      </c>
      <c r="E121" s="32">
        <v>17.4</v>
      </c>
      <c r="F121" s="24" t="s">
        <v>330</v>
      </c>
      <c r="G121" s="33" t="s">
        <v>505</v>
      </c>
      <c r="H121" s="24" t="s">
        <v>156</v>
      </c>
      <c r="I121" s="39" t="s">
        <v>330</v>
      </c>
    </row>
    <row r="122" ht="26.1" customHeight="true" spans="1:9">
      <c r="A122" s="23">
        <f t="shared" si="3"/>
        <v>114</v>
      </c>
      <c r="B122" s="24" t="s">
        <v>288</v>
      </c>
      <c r="C122" s="24" t="s">
        <v>134</v>
      </c>
      <c r="D122" s="25" t="s">
        <v>506</v>
      </c>
      <c r="E122" s="32">
        <v>20</v>
      </c>
      <c r="F122" s="24" t="s">
        <v>424</v>
      </c>
      <c r="G122" s="33" t="s">
        <v>342</v>
      </c>
      <c r="H122" s="24" t="s">
        <v>156</v>
      </c>
      <c r="I122" s="39" t="s">
        <v>326</v>
      </c>
    </row>
    <row r="123" ht="29" customHeight="true" spans="1:9">
      <c r="A123" s="23">
        <f t="shared" si="3"/>
        <v>115</v>
      </c>
      <c r="B123" s="24" t="s">
        <v>288</v>
      </c>
      <c r="C123" s="24" t="s">
        <v>134</v>
      </c>
      <c r="D123" s="25" t="s">
        <v>507</v>
      </c>
      <c r="E123" s="32">
        <v>12.57</v>
      </c>
      <c r="F123" s="24" t="s">
        <v>329</v>
      </c>
      <c r="G123" s="34" t="s">
        <v>326</v>
      </c>
      <c r="H123" s="24" t="s">
        <v>156</v>
      </c>
      <c r="I123" s="39" t="s">
        <v>344</v>
      </c>
    </row>
    <row r="124" ht="29" customHeight="true" spans="1:9">
      <c r="A124" s="23">
        <f t="shared" si="3"/>
        <v>116</v>
      </c>
      <c r="B124" s="24" t="s">
        <v>288</v>
      </c>
      <c r="C124" s="24" t="s">
        <v>135</v>
      </c>
      <c r="D124" s="25" t="s">
        <v>508</v>
      </c>
      <c r="E124" s="32">
        <v>13.5</v>
      </c>
      <c r="F124" s="24" t="s">
        <v>321</v>
      </c>
      <c r="G124" s="24" t="s">
        <v>509</v>
      </c>
      <c r="H124" s="24" t="s">
        <v>156</v>
      </c>
      <c r="I124" s="39" t="s">
        <v>327</v>
      </c>
    </row>
    <row r="125" ht="26.1" customHeight="true" spans="1:9">
      <c r="A125" s="23">
        <f t="shared" si="3"/>
        <v>117</v>
      </c>
      <c r="B125" s="24" t="s">
        <v>288</v>
      </c>
      <c r="C125" s="24" t="s">
        <v>129</v>
      </c>
      <c r="D125" s="25" t="s">
        <v>510</v>
      </c>
      <c r="E125" s="23">
        <v>10</v>
      </c>
      <c r="F125" s="24" t="s">
        <v>428</v>
      </c>
      <c r="G125" s="24" t="s">
        <v>430</v>
      </c>
      <c r="H125" s="24" t="s">
        <v>156</v>
      </c>
      <c r="I125" s="39" t="s">
        <v>430</v>
      </c>
    </row>
  </sheetData>
  <mergeCells count="8">
    <mergeCell ref="A1:C1"/>
    <mergeCell ref="A2:H2"/>
    <mergeCell ref="A13:A15"/>
    <mergeCell ref="A56:A57"/>
    <mergeCell ref="B13:B15"/>
    <mergeCell ref="B56:B57"/>
    <mergeCell ref="C13:C15"/>
    <mergeCell ref="C56:C57"/>
  </mergeCells>
  <conditionalFormatting sqref="H12">
    <cfRule type="containsText" dxfId="1" priority="13" operator="between" text="滞后">
      <formula>NOT(ISERROR(SEARCH("滞后",H12)))</formula>
    </cfRule>
  </conditionalFormatting>
  <conditionalFormatting sqref="H13">
    <cfRule type="containsText" dxfId="1" priority="12" operator="between" text="滞后">
      <formula>NOT(ISERROR(SEARCH("滞后",H13)))</formula>
    </cfRule>
  </conditionalFormatting>
  <conditionalFormatting sqref="H31">
    <cfRule type="containsText" dxfId="1" priority="66" operator="between" text="滞后">
      <formula>NOT(ISERROR(SEARCH("滞后",H31)))</formula>
    </cfRule>
  </conditionalFormatting>
  <conditionalFormatting sqref="H32">
    <cfRule type="containsText" dxfId="1" priority="65" operator="between" text="滞后">
      <formula>NOT(ISERROR(SEARCH("滞后",H32)))</formula>
    </cfRule>
  </conditionalFormatting>
  <conditionalFormatting sqref="H33">
    <cfRule type="containsText" dxfId="1" priority="2" operator="between" text="滞后">
      <formula>NOT(ISERROR(SEARCH("滞后",H33)))</formula>
    </cfRule>
  </conditionalFormatting>
  <conditionalFormatting sqref="H34">
    <cfRule type="containsText" dxfId="1" priority="63" operator="between" text="滞后">
      <formula>NOT(ISERROR(SEARCH("滞后",H34)))</formula>
    </cfRule>
  </conditionalFormatting>
  <conditionalFormatting sqref="H35">
    <cfRule type="containsText" dxfId="1" priority="5" operator="between" text="滞后">
      <formula>NOT(ISERROR(SEARCH("滞后",H35)))</formula>
    </cfRule>
  </conditionalFormatting>
  <conditionalFormatting sqref="H38">
    <cfRule type="containsText" dxfId="1" priority="59" operator="between" text="滞后">
      <formula>NOT(ISERROR(SEARCH("滞后",H38)))</formula>
    </cfRule>
  </conditionalFormatting>
  <conditionalFormatting sqref="H39">
    <cfRule type="containsText" dxfId="1" priority="41" operator="between" text="滞后">
      <formula>NOT(ISERROR(SEARCH("滞后",H39)))</formula>
    </cfRule>
  </conditionalFormatting>
  <conditionalFormatting sqref="H45">
    <cfRule type="containsText" dxfId="1" priority="38" operator="between" text="滞后">
      <formula>NOT(ISERROR(SEARCH("滞后",H45)))</formula>
    </cfRule>
  </conditionalFormatting>
  <conditionalFormatting sqref="H46">
    <cfRule type="containsText" dxfId="1" priority="37" operator="between" text="滞后">
      <formula>NOT(ISERROR(SEARCH("滞后",H46)))</formula>
    </cfRule>
  </conditionalFormatting>
  <conditionalFormatting sqref="H47">
    <cfRule type="containsText" dxfId="1" priority="36" operator="between" text="滞后">
      <formula>NOT(ISERROR(SEARCH("滞后",H47)))</formula>
    </cfRule>
  </conditionalFormatting>
  <conditionalFormatting sqref="H50">
    <cfRule type="containsText" dxfId="1" priority="32" operator="between" text="滞后">
      <formula>NOT(ISERROR(SEARCH("滞后",H50)))</formula>
    </cfRule>
  </conditionalFormatting>
  <conditionalFormatting sqref="H51">
    <cfRule type="containsText" dxfId="1" priority="31" operator="between" text="滞后">
      <formula>NOT(ISERROR(SEARCH("滞后",H51)))</formula>
    </cfRule>
  </conditionalFormatting>
  <conditionalFormatting sqref="H52">
    <cfRule type="containsText" dxfId="1" priority="1" operator="between" text="滞后">
      <formula>NOT(ISERROR(SEARCH("滞后",H52)))</formula>
    </cfRule>
  </conditionalFormatting>
  <conditionalFormatting sqref="H53">
    <cfRule type="containsText" dxfId="1" priority="30" operator="between" text="滞后">
      <formula>NOT(ISERROR(SEARCH("滞后",H53)))</formula>
    </cfRule>
  </conditionalFormatting>
  <conditionalFormatting sqref="H54">
    <cfRule type="containsText" dxfId="1" priority="29" operator="between" text="滞后">
      <formula>NOT(ISERROR(SEARCH("滞后",H54)))</formula>
    </cfRule>
  </conditionalFormatting>
  <conditionalFormatting sqref="H55">
    <cfRule type="containsText" dxfId="1" priority="27" operator="between" text="滞后">
      <formula>NOT(ISERROR(SEARCH("滞后",H55)))</formula>
    </cfRule>
  </conditionalFormatting>
  <conditionalFormatting sqref="H56">
    <cfRule type="containsText" dxfId="1" priority="4" operator="between" text="滞后">
      <formula>NOT(ISERROR(SEARCH("滞后",H56)))</formula>
    </cfRule>
  </conditionalFormatting>
  <conditionalFormatting sqref="H57">
    <cfRule type="containsText" dxfId="1" priority="3" operator="between" text="滞后">
      <formula>NOT(ISERROR(SEARCH("滞后",H57)))</formula>
    </cfRule>
  </conditionalFormatting>
  <conditionalFormatting sqref="H58">
    <cfRule type="containsText" dxfId="1" priority="26" operator="between" text="滞后">
      <formula>NOT(ISERROR(SEARCH("滞后",H58)))</formula>
    </cfRule>
  </conditionalFormatting>
  <conditionalFormatting sqref="H59">
    <cfRule type="containsText" dxfId="1" priority="23" operator="between" text="滞后">
      <formula>NOT(ISERROR(SEARCH("滞后",H59)))</formula>
    </cfRule>
  </conditionalFormatting>
  <conditionalFormatting sqref="H60">
    <cfRule type="containsText" dxfId="1" priority="15" operator="between" text="滞后">
      <formula>NOT(ISERROR(SEARCH("滞后",H60)))</formula>
    </cfRule>
  </conditionalFormatting>
  <conditionalFormatting sqref="H61">
    <cfRule type="containsText" dxfId="1" priority="14" operator="between" text="滞后">
      <formula>NOT(ISERROR(SEARCH("滞后",H61)))</formula>
    </cfRule>
  </conditionalFormatting>
  <conditionalFormatting sqref="H71">
    <cfRule type="containsText" dxfId="1" priority="10" operator="between" text="滞后">
      <formula>NOT(ISERROR(SEARCH("滞后",H71)))</formula>
    </cfRule>
  </conditionalFormatting>
  <conditionalFormatting sqref="H75">
    <cfRule type="containsText" dxfId="1" priority="8" operator="between" text="滞后">
      <formula>NOT(ISERROR(SEARCH("滞后",H75)))</formula>
    </cfRule>
  </conditionalFormatting>
  <conditionalFormatting sqref="H76">
    <cfRule type="containsText" dxfId="1" priority="7" operator="between" text="滞后">
      <formula>NOT(ISERROR(SEARCH("滞后",H76)))</formula>
    </cfRule>
  </conditionalFormatting>
  <conditionalFormatting sqref="H79">
    <cfRule type="containsText" dxfId="1" priority="6" operator="between" text="滞后">
      <formula>NOT(ISERROR(SEARCH("滞后",H79)))</formula>
    </cfRule>
  </conditionalFormatting>
  <conditionalFormatting sqref="H80">
    <cfRule type="containsText" dxfId="1" priority="69" operator="between" text="滞后">
      <formula>NOT(ISERROR(SEARCH("滞后",H80)))</formula>
    </cfRule>
  </conditionalFormatting>
  <conditionalFormatting sqref="H81">
    <cfRule type="containsText" dxfId="1" priority="68" operator="between" text="滞后">
      <formula>NOT(ISERROR(SEARCH("滞后",H81)))</formula>
    </cfRule>
  </conditionalFormatting>
  <conditionalFormatting sqref="H87">
    <cfRule type="containsText" dxfId="1" priority="67" operator="between" text="滞后">
      <formula>NOT(ISERROR(SEARCH("滞后",H87)))</formula>
    </cfRule>
  </conditionalFormatting>
  <conditionalFormatting sqref="H88">
    <cfRule type="containsText" dxfId="1" priority="64" operator="between" text="滞后">
      <formula>NOT(ISERROR(SEARCH("滞后",H88)))</formula>
    </cfRule>
  </conditionalFormatting>
  <conditionalFormatting sqref="H89">
    <cfRule type="containsText" dxfId="1" priority="62" operator="between" text="滞后">
      <formula>NOT(ISERROR(SEARCH("滞后",H89)))</formula>
    </cfRule>
  </conditionalFormatting>
  <conditionalFormatting sqref="H90">
    <cfRule type="containsText" dxfId="1" priority="61" operator="between" text="滞后">
      <formula>NOT(ISERROR(SEARCH("滞后",H90)))</formula>
    </cfRule>
  </conditionalFormatting>
  <conditionalFormatting sqref="H91">
    <cfRule type="containsText" dxfId="1" priority="58" operator="between" text="滞后">
      <formula>NOT(ISERROR(SEARCH("滞后",H91)))</formula>
    </cfRule>
  </conditionalFormatting>
  <conditionalFormatting sqref="H92">
    <cfRule type="containsText" dxfId="1" priority="57" operator="between" text="滞后">
      <formula>NOT(ISERROR(SEARCH("滞后",H92)))</formula>
    </cfRule>
  </conditionalFormatting>
  <conditionalFormatting sqref="H93">
    <cfRule type="containsText" dxfId="1" priority="56" operator="between" text="滞后">
      <formula>NOT(ISERROR(SEARCH("滞后",H93)))</formula>
    </cfRule>
  </conditionalFormatting>
  <conditionalFormatting sqref="H94">
    <cfRule type="containsText" dxfId="1" priority="55" operator="between" text="滞后">
      <formula>NOT(ISERROR(SEARCH("滞后",H94)))</formula>
    </cfRule>
  </conditionalFormatting>
  <conditionalFormatting sqref="H95">
    <cfRule type="containsText" dxfId="1" priority="54" operator="between" text="滞后">
      <formula>NOT(ISERROR(SEARCH("滞后",H95)))</formula>
    </cfRule>
  </conditionalFormatting>
  <conditionalFormatting sqref="H96">
    <cfRule type="containsText" dxfId="1" priority="53" operator="between" text="滞后">
      <formula>NOT(ISERROR(SEARCH("滞后",H96)))</formula>
    </cfRule>
  </conditionalFormatting>
  <conditionalFormatting sqref="H97">
    <cfRule type="containsText" dxfId="1" priority="52" operator="between" text="滞后">
      <formula>NOT(ISERROR(SEARCH("滞后",H97)))</formula>
    </cfRule>
  </conditionalFormatting>
  <conditionalFormatting sqref="H98">
    <cfRule type="containsText" dxfId="1" priority="51" operator="between" text="滞后">
      <formula>NOT(ISERROR(SEARCH("滞后",H98)))</formula>
    </cfRule>
  </conditionalFormatting>
  <conditionalFormatting sqref="H99">
    <cfRule type="containsText" dxfId="1" priority="50" operator="between" text="滞后">
      <formula>NOT(ISERROR(SEARCH("滞后",H99)))</formula>
    </cfRule>
  </conditionalFormatting>
  <conditionalFormatting sqref="H100">
    <cfRule type="containsText" dxfId="1" priority="49" operator="between" text="滞后">
      <formula>NOT(ISERROR(SEARCH("滞后",H100)))</formula>
    </cfRule>
  </conditionalFormatting>
  <conditionalFormatting sqref="H101">
    <cfRule type="containsText" dxfId="1" priority="48" operator="between" text="滞后">
      <formula>NOT(ISERROR(SEARCH("滞后",H101)))</formula>
    </cfRule>
  </conditionalFormatting>
  <conditionalFormatting sqref="H102">
    <cfRule type="containsText" dxfId="1" priority="47" operator="between" text="滞后">
      <formula>NOT(ISERROR(SEARCH("滞后",H102)))</formula>
    </cfRule>
  </conditionalFormatting>
  <conditionalFormatting sqref="H103">
    <cfRule type="containsText" dxfId="1" priority="46" operator="between" text="滞后">
      <formula>NOT(ISERROR(SEARCH("滞后",H103)))</formula>
    </cfRule>
  </conditionalFormatting>
  <conditionalFormatting sqref="H104">
    <cfRule type="containsText" dxfId="1" priority="45" operator="between" text="滞后">
      <formula>NOT(ISERROR(SEARCH("滞后",H104)))</formula>
    </cfRule>
  </conditionalFormatting>
  <conditionalFormatting sqref="H110">
    <cfRule type="containsText" dxfId="1" priority="42" operator="between" text="滞后">
      <formula>NOT(ISERROR(SEARCH("滞后",H110)))</formula>
    </cfRule>
  </conditionalFormatting>
  <conditionalFormatting sqref="H111">
    <cfRule type="containsText" dxfId="1" priority="34" operator="between" text="滞后">
      <formula>NOT(ISERROR(SEARCH("滞后",H111)))</formula>
    </cfRule>
  </conditionalFormatting>
  <conditionalFormatting sqref="H114">
    <cfRule type="containsText" dxfId="1" priority="28" operator="between" text="滞后">
      <formula>NOT(ISERROR(SEARCH("滞后",H114)))</formula>
    </cfRule>
  </conditionalFormatting>
  <conditionalFormatting sqref="H115">
    <cfRule type="containsText" dxfId="1" priority="25" operator="between" text="滞后">
      <formula>NOT(ISERROR(SEARCH("滞后",H115)))</formula>
    </cfRule>
  </conditionalFormatting>
  <conditionalFormatting sqref="H116">
    <cfRule type="containsText" dxfId="1" priority="24" operator="between" text="滞后">
      <formula>NOT(ISERROR(SEARCH("滞后",H116)))</formula>
    </cfRule>
  </conditionalFormatting>
  <conditionalFormatting sqref="H117">
    <cfRule type="containsText" dxfId="1" priority="22" operator="between" text="滞后">
      <formula>NOT(ISERROR(SEARCH("滞后",H117)))</formula>
    </cfRule>
  </conditionalFormatting>
  <conditionalFormatting sqref="H118">
    <cfRule type="containsText" dxfId="1" priority="21" operator="between" text="滞后">
      <formula>NOT(ISERROR(SEARCH("滞后",H118)))</formula>
    </cfRule>
  </conditionalFormatting>
  <conditionalFormatting sqref="H119">
    <cfRule type="containsText" dxfId="1" priority="20" operator="between" text="滞后">
      <formula>NOT(ISERROR(SEARCH("滞后",H119)))</formula>
    </cfRule>
  </conditionalFormatting>
  <conditionalFormatting sqref="H120">
    <cfRule type="containsText" dxfId="1" priority="19" operator="between" text="滞后">
      <formula>NOT(ISERROR(SEARCH("滞后",H120)))</formula>
    </cfRule>
  </conditionalFormatting>
  <conditionalFormatting sqref="H125">
    <cfRule type="containsText" dxfId="1" priority="16" operator="between" text="滞后">
      <formula>NOT(ISERROR(SEARCH("滞后",H125)))</formula>
    </cfRule>
  </conditionalFormatting>
  <conditionalFormatting sqref="H5:H6">
    <cfRule type="containsText" dxfId="1" priority="71" operator="between" text="滞后">
      <formula>NOT(ISERROR(SEARCH("滞后",H5)))</formula>
    </cfRule>
  </conditionalFormatting>
  <conditionalFormatting sqref="H14:H15">
    <cfRule type="containsText" dxfId="1" priority="11" operator="between" text="滞后">
      <formula>NOT(ISERROR(SEARCH("滞后",H14)))</formula>
    </cfRule>
  </conditionalFormatting>
  <conditionalFormatting sqref="H22:H24">
    <cfRule type="containsText" dxfId="1" priority="9" operator="between" text="滞后">
      <formula>NOT(ISERROR(SEARCH("滞后",H22)))</formula>
    </cfRule>
  </conditionalFormatting>
  <conditionalFormatting sqref="H36:H37">
    <cfRule type="containsText" dxfId="1" priority="60" operator="between" text="滞后">
      <formula>NOT(ISERROR(SEARCH("滞后",H36)))</formula>
    </cfRule>
  </conditionalFormatting>
  <conditionalFormatting sqref="H40:H41">
    <cfRule type="containsText" dxfId="1" priority="40" operator="between" text="滞后">
      <formula>NOT(ISERROR(SEARCH("滞后",H40)))</formula>
    </cfRule>
  </conditionalFormatting>
  <conditionalFormatting sqref="H42:H44">
    <cfRule type="containsText" dxfId="1" priority="39" operator="between" text="滞后">
      <formula>NOT(ISERROR(SEARCH("滞后",H42)))</formula>
    </cfRule>
  </conditionalFormatting>
  <conditionalFormatting sqref="H48:H49">
    <cfRule type="containsText" dxfId="1" priority="35" operator="between" text="滞后">
      <formula>NOT(ISERROR(SEARCH("滞后",H48)))</formula>
    </cfRule>
  </conditionalFormatting>
  <conditionalFormatting sqref="H105:H107">
    <cfRule type="containsText" dxfId="1" priority="44" operator="between" text="滞后">
      <formula>NOT(ISERROR(SEARCH("滞后",H105)))</formula>
    </cfRule>
  </conditionalFormatting>
  <conditionalFormatting sqref="H108:H109">
    <cfRule type="containsText" dxfId="1" priority="43" operator="between" text="滞后">
      <formula>NOT(ISERROR(SEARCH("滞后",H108)))</formula>
    </cfRule>
  </conditionalFormatting>
  <conditionalFormatting sqref="H112:H113">
    <cfRule type="containsText" dxfId="1" priority="33" operator="between" text="滞后">
      <formula>NOT(ISERROR(SEARCH("滞后",H112)))</formula>
    </cfRule>
  </conditionalFormatting>
  <conditionalFormatting sqref="H121:H122">
    <cfRule type="containsText" dxfId="1" priority="18" operator="between" text="滞后">
      <formula>NOT(ISERROR(SEARCH("滞后",H121)))</formula>
    </cfRule>
  </conditionalFormatting>
  <conditionalFormatting sqref="H123:H124">
    <cfRule type="containsText" dxfId="1" priority="17" operator="between" text="滞后">
      <formula>NOT(ISERROR(SEARCH("滞后",H123)))</formula>
    </cfRule>
  </conditionalFormatting>
  <conditionalFormatting sqref="H82:H86 H16:H21 H77:H78 H72:H74 H7:H11 H25:H30 H62:H70">
    <cfRule type="containsText" dxfId="1" priority="70" operator="between" text="滞后">
      <formula>NOT(ISERROR(SEARCH("滞后",H7)))</formula>
    </cfRule>
  </conditionalFormatting>
  <printOptions horizontalCentered="true"/>
  <pageMargins left="0.708333333333333" right="0.708333333333333" top="0.747916666666667" bottom="0.747916666666667" header="0.314583333333333" footer="0.314583333333333"/>
  <pageSetup paperSize="9" scale="95" firstPageNumber="15" orientation="portrait" useFirstPageNumber="true" horizontalDpi="6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workbookViewId="0">
      <selection activeCell="C1" sqref="A$1:C$1048576"/>
    </sheetView>
  </sheetViews>
  <sheetFormatPr defaultColWidth="9" defaultRowHeight="14.25"/>
  <cols>
    <col min="2" max="2" width="9.5" style="8" customWidth="true"/>
    <col min="3" max="3" width="11.625" customWidth="true"/>
  </cols>
  <sheetData>
    <row r="1" spans="1:12">
      <c r="A1" t="s">
        <v>511</v>
      </c>
      <c r="B1" s="8" t="s">
        <v>512</v>
      </c>
      <c r="C1" s="9" t="s">
        <v>513</v>
      </c>
      <c r="F1" t="s">
        <v>511</v>
      </c>
      <c r="G1" t="s">
        <v>514</v>
      </c>
      <c r="H1" t="s">
        <v>515</v>
      </c>
      <c r="I1" t="s">
        <v>516</v>
      </c>
      <c r="J1" t="s">
        <v>517</v>
      </c>
      <c r="K1" s="9" t="s">
        <v>518</v>
      </c>
      <c r="L1" s="9" t="s">
        <v>519</v>
      </c>
    </row>
    <row r="2" spans="1:12">
      <c r="A2" t="s">
        <v>74</v>
      </c>
      <c r="B2" s="8">
        <v>51392.08</v>
      </c>
      <c r="C2" s="10">
        <f>B2/10000</f>
        <v>5.139208</v>
      </c>
      <c r="F2" t="s">
        <v>126</v>
      </c>
      <c r="G2">
        <v>53801</v>
      </c>
      <c r="H2">
        <v>16910</v>
      </c>
      <c r="I2">
        <v>55171</v>
      </c>
      <c r="J2">
        <v>16910</v>
      </c>
      <c r="K2">
        <f>I2/10000</f>
        <v>5.5171</v>
      </c>
      <c r="L2">
        <f>J2/10000</f>
        <v>1.691</v>
      </c>
    </row>
    <row r="3" spans="1:12">
      <c r="A3" t="s">
        <v>54</v>
      </c>
      <c r="B3" s="8">
        <v>55675</v>
      </c>
      <c r="C3" s="10">
        <f t="shared" ref="C3:C66" si="0">B3/10000</f>
        <v>5.5675</v>
      </c>
      <c r="F3" t="s">
        <v>133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0.078</v>
      </c>
      <c r="L3">
        <f t="shared" ref="L3:L66" si="2">J3/10000</f>
        <v>0.078</v>
      </c>
    </row>
    <row r="4" spans="1:12">
      <c r="A4" t="s">
        <v>104</v>
      </c>
      <c r="B4" s="8">
        <v>64917</v>
      </c>
      <c r="C4" s="10">
        <f t="shared" si="0"/>
        <v>6.4917</v>
      </c>
      <c r="F4" t="s">
        <v>136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0.8744</v>
      </c>
    </row>
    <row r="5" spans="1:12">
      <c r="A5" t="s">
        <v>29</v>
      </c>
      <c r="B5" s="8">
        <v>52679</v>
      </c>
      <c r="C5" s="10">
        <f t="shared" si="0"/>
        <v>5.2679</v>
      </c>
      <c r="F5" t="s">
        <v>128</v>
      </c>
      <c r="G5">
        <v>458</v>
      </c>
      <c r="H5">
        <v>238</v>
      </c>
      <c r="I5">
        <v>458</v>
      </c>
      <c r="J5">
        <v>238</v>
      </c>
      <c r="K5">
        <f t="shared" si="1"/>
        <v>0.0458</v>
      </c>
      <c r="L5">
        <f t="shared" si="2"/>
        <v>0.0238</v>
      </c>
    </row>
    <row r="6" spans="1:12">
      <c r="A6" t="s">
        <v>111</v>
      </c>
      <c r="B6" s="8">
        <v>51014.7</v>
      </c>
      <c r="C6" s="10">
        <f t="shared" si="0"/>
        <v>5.10147</v>
      </c>
      <c r="F6" t="s">
        <v>129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0.1604</v>
      </c>
    </row>
    <row r="7" spans="1:12">
      <c r="A7" t="s">
        <v>73</v>
      </c>
      <c r="B7" s="8">
        <v>69705.8</v>
      </c>
      <c r="C7" s="10">
        <f t="shared" si="0"/>
        <v>6.97058</v>
      </c>
      <c r="F7" t="s">
        <v>130</v>
      </c>
      <c r="G7">
        <v>2813</v>
      </c>
      <c r="H7">
        <v>1116</v>
      </c>
      <c r="I7">
        <v>4183</v>
      </c>
      <c r="J7">
        <v>1116</v>
      </c>
      <c r="K7">
        <f t="shared" si="1"/>
        <v>0.4183</v>
      </c>
      <c r="L7">
        <f t="shared" si="2"/>
        <v>0.1116</v>
      </c>
    </row>
    <row r="8" spans="1:12">
      <c r="A8" t="s">
        <v>109</v>
      </c>
      <c r="B8" s="8">
        <v>56984</v>
      </c>
      <c r="C8" s="10">
        <f t="shared" si="0"/>
        <v>5.6984</v>
      </c>
      <c r="F8" t="s">
        <v>132</v>
      </c>
      <c r="G8">
        <v>3844</v>
      </c>
      <c r="H8">
        <v>1504</v>
      </c>
      <c r="I8">
        <v>3844</v>
      </c>
      <c r="J8">
        <v>1504</v>
      </c>
      <c r="K8">
        <f t="shared" si="1"/>
        <v>0.3844</v>
      </c>
      <c r="L8">
        <f t="shared" si="2"/>
        <v>0.1504</v>
      </c>
    </row>
    <row r="9" spans="1:12">
      <c r="A9" t="s">
        <v>91</v>
      </c>
      <c r="B9" s="8">
        <v>37799</v>
      </c>
      <c r="C9" s="10">
        <f t="shared" si="0"/>
        <v>3.7799</v>
      </c>
      <c r="F9" t="s">
        <v>135</v>
      </c>
      <c r="G9">
        <v>3630</v>
      </c>
      <c r="H9">
        <v>1420</v>
      </c>
      <c r="I9">
        <v>3630</v>
      </c>
      <c r="J9">
        <v>1420</v>
      </c>
      <c r="K9">
        <f t="shared" si="1"/>
        <v>0.363</v>
      </c>
      <c r="L9">
        <f t="shared" si="2"/>
        <v>0.142</v>
      </c>
    </row>
    <row r="10" spans="1:12">
      <c r="A10" t="s">
        <v>49</v>
      </c>
      <c r="B10" s="8">
        <v>6374.48</v>
      </c>
      <c r="C10" s="10">
        <f t="shared" si="0"/>
        <v>0.637448</v>
      </c>
      <c r="F10" t="s">
        <v>134</v>
      </c>
      <c r="G10">
        <v>2444</v>
      </c>
      <c r="H10">
        <v>1414</v>
      </c>
      <c r="I10">
        <v>2444</v>
      </c>
      <c r="J10">
        <v>1414</v>
      </c>
      <c r="K10">
        <f t="shared" si="1"/>
        <v>0.2444</v>
      </c>
      <c r="L10">
        <f t="shared" si="2"/>
        <v>0.1414</v>
      </c>
    </row>
    <row r="11" spans="1:12">
      <c r="A11" t="s">
        <v>25</v>
      </c>
      <c r="B11" s="8">
        <v>142433</v>
      </c>
      <c r="C11" s="10">
        <f t="shared" si="0"/>
        <v>14.2433</v>
      </c>
      <c r="F11" t="s">
        <v>131</v>
      </c>
      <c r="G11">
        <v>90</v>
      </c>
      <c r="H11">
        <v>90</v>
      </c>
      <c r="I11">
        <v>90</v>
      </c>
      <c r="J11">
        <v>90</v>
      </c>
      <c r="K11">
        <f t="shared" si="1"/>
        <v>0.009</v>
      </c>
      <c r="L11">
        <f t="shared" si="2"/>
        <v>0.009</v>
      </c>
    </row>
    <row r="12" spans="1:12">
      <c r="A12" t="s">
        <v>63</v>
      </c>
      <c r="B12" s="8">
        <v>48888</v>
      </c>
      <c r="C12" s="10">
        <f t="shared" si="0"/>
        <v>4.8888</v>
      </c>
      <c r="F12" t="s">
        <v>86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</v>
      </c>
    </row>
    <row r="13" spans="1:12">
      <c r="A13" t="s">
        <v>67</v>
      </c>
      <c r="B13" s="8">
        <v>57783.9768</v>
      </c>
      <c r="C13" s="10">
        <f t="shared" si="0"/>
        <v>5.77839768</v>
      </c>
      <c r="F13" t="s">
        <v>91</v>
      </c>
      <c r="G13">
        <v>8526</v>
      </c>
      <c r="H13">
        <v>1376</v>
      </c>
      <c r="I13">
        <v>8526</v>
      </c>
      <c r="J13">
        <v>1376</v>
      </c>
      <c r="K13">
        <f t="shared" si="1"/>
        <v>0.8526</v>
      </c>
      <c r="L13">
        <f t="shared" si="2"/>
        <v>0.1376</v>
      </c>
    </row>
    <row r="14" spans="1:12">
      <c r="A14" t="s">
        <v>22</v>
      </c>
      <c r="B14" s="8">
        <v>141831</v>
      </c>
      <c r="C14" s="10">
        <f t="shared" si="0"/>
        <v>14.1831</v>
      </c>
      <c r="F14" t="s">
        <v>89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70</v>
      </c>
      <c r="B15" s="8">
        <v>99810</v>
      </c>
      <c r="C15" s="10">
        <f t="shared" si="0"/>
        <v>9.981</v>
      </c>
      <c r="F15" t="s">
        <v>87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117</v>
      </c>
      <c r="B16" s="8">
        <v>83101.58</v>
      </c>
      <c r="C16" s="10">
        <f t="shared" si="0"/>
        <v>8.310158</v>
      </c>
      <c r="F16" t="s">
        <v>90</v>
      </c>
      <c r="G16">
        <v>6379</v>
      </c>
      <c r="H16">
        <v>564</v>
      </c>
      <c r="I16">
        <v>6503.142</v>
      </c>
      <c r="J16">
        <v>564</v>
      </c>
      <c r="K16">
        <f t="shared" si="1"/>
        <v>0.6503142</v>
      </c>
      <c r="L16">
        <f t="shared" si="2"/>
        <v>0.0564</v>
      </c>
    </row>
    <row r="17" spans="1:12">
      <c r="A17" t="s">
        <v>66</v>
      </c>
      <c r="B17" s="8">
        <v>83367.2</v>
      </c>
      <c r="C17" s="10">
        <f t="shared" si="0"/>
        <v>8.33672</v>
      </c>
      <c r="F17" t="s">
        <v>96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0.082</v>
      </c>
    </row>
    <row r="18" spans="1:12">
      <c r="A18" t="s">
        <v>60</v>
      </c>
      <c r="B18" s="8">
        <v>276530.46</v>
      </c>
      <c r="C18" s="10">
        <f t="shared" si="0"/>
        <v>27.653046</v>
      </c>
      <c r="F18" t="s">
        <v>94</v>
      </c>
      <c r="G18">
        <v>508</v>
      </c>
      <c r="H18">
        <v>260</v>
      </c>
      <c r="I18">
        <v>508</v>
      </c>
      <c r="J18">
        <v>260</v>
      </c>
      <c r="K18">
        <f t="shared" si="1"/>
        <v>0.0508</v>
      </c>
      <c r="L18">
        <f t="shared" si="2"/>
        <v>0.026</v>
      </c>
    </row>
    <row r="19" spans="1:12">
      <c r="A19" t="s">
        <v>28</v>
      </c>
      <c r="B19" s="8">
        <v>71701.5</v>
      </c>
      <c r="C19" s="10">
        <f t="shared" si="0"/>
        <v>7.17015</v>
      </c>
      <c r="F19" t="s">
        <v>95</v>
      </c>
      <c r="G19">
        <v>580</v>
      </c>
      <c r="H19">
        <v>580</v>
      </c>
      <c r="I19">
        <v>580</v>
      </c>
      <c r="J19">
        <v>580</v>
      </c>
      <c r="K19">
        <f t="shared" si="1"/>
        <v>0.058</v>
      </c>
      <c r="L19">
        <f t="shared" si="2"/>
        <v>0.058</v>
      </c>
    </row>
    <row r="20" spans="1:12">
      <c r="A20" t="s">
        <v>102</v>
      </c>
      <c r="B20" s="8">
        <v>88516.6</v>
      </c>
      <c r="C20" s="10">
        <f t="shared" si="0"/>
        <v>8.85166</v>
      </c>
      <c r="F20" t="s">
        <v>92</v>
      </c>
      <c r="G20">
        <v>489</v>
      </c>
      <c r="H20">
        <v>274</v>
      </c>
      <c r="I20">
        <v>489</v>
      </c>
      <c r="J20">
        <v>274</v>
      </c>
      <c r="K20">
        <f t="shared" si="1"/>
        <v>0.0489</v>
      </c>
      <c r="L20">
        <f t="shared" si="2"/>
        <v>0.0274</v>
      </c>
    </row>
    <row r="21" spans="1:12">
      <c r="A21" t="s">
        <v>116</v>
      </c>
      <c r="B21" s="8">
        <v>14980.5</v>
      </c>
      <c r="C21" s="10">
        <f t="shared" si="0"/>
        <v>1.49805</v>
      </c>
      <c r="F21" t="s">
        <v>93</v>
      </c>
      <c r="G21">
        <v>716</v>
      </c>
      <c r="H21">
        <v>276</v>
      </c>
      <c r="I21">
        <v>716</v>
      </c>
      <c r="J21">
        <v>276</v>
      </c>
      <c r="K21">
        <f t="shared" si="1"/>
        <v>0.0716</v>
      </c>
      <c r="L21">
        <f t="shared" si="2"/>
        <v>0.0276</v>
      </c>
    </row>
    <row r="22" spans="1:12">
      <c r="A22" t="s">
        <v>89</v>
      </c>
      <c r="B22" s="8">
        <v>33252.74</v>
      </c>
      <c r="C22" s="10">
        <f t="shared" si="0"/>
        <v>3.325274</v>
      </c>
      <c r="F22" t="s">
        <v>114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</v>
      </c>
      <c r="L22">
        <f t="shared" si="2"/>
        <v>0.3901</v>
      </c>
    </row>
    <row r="23" spans="1:12">
      <c r="A23" t="s">
        <v>87</v>
      </c>
      <c r="B23" s="8">
        <v>24581.48</v>
      </c>
      <c r="C23" s="10">
        <f t="shared" si="0"/>
        <v>2.458148</v>
      </c>
      <c r="F23" t="s">
        <v>117</v>
      </c>
      <c r="G23">
        <v>71.93</v>
      </c>
      <c r="H23">
        <v>52</v>
      </c>
      <c r="I23">
        <v>71.93</v>
      </c>
      <c r="J23">
        <v>52</v>
      </c>
      <c r="K23">
        <f t="shared" si="1"/>
        <v>0.007193</v>
      </c>
      <c r="L23">
        <f t="shared" si="2"/>
        <v>0.0052</v>
      </c>
    </row>
    <row r="24" spans="1:12">
      <c r="A24" t="s">
        <v>133</v>
      </c>
      <c r="B24" s="8">
        <v>53879.57</v>
      </c>
      <c r="C24" s="10">
        <f t="shared" si="0"/>
        <v>5.387957</v>
      </c>
      <c r="F24" t="s">
        <v>116</v>
      </c>
      <c r="G24">
        <v>74</v>
      </c>
      <c r="H24">
        <v>64</v>
      </c>
      <c r="I24">
        <v>74</v>
      </c>
      <c r="J24">
        <v>64</v>
      </c>
      <c r="K24">
        <f t="shared" si="1"/>
        <v>0.0074</v>
      </c>
      <c r="L24">
        <f t="shared" si="2"/>
        <v>0.0064</v>
      </c>
    </row>
    <row r="25" spans="1:12">
      <c r="A25" t="s">
        <v>136</v>
      </c>
      <c r="B25" s="8">
        <v>40023.71</v>
      </c>
      <c r="C25" s="10">
        <f t="shared" si="0"/>
        <v>4.002371</v>
      </c>
      <c r="F25" t="s">
        <v>120</v>
      </c>
      <c r="G25">
        <v>2735</v>
      </c>
      <c r="H25">
        <v>1350</v>
      </c>
      <c r="I25">
        <v>2735</v>
      </c>
      <c r="J25">
        <v>1350</v>
      </c>
      <c r="K25">
        <f t="shared" si="1"/>
        <v>0.2735</v>
      </c>
      <c r="L25">
        <f t="shared" si="2"/>
        <v>0.135</v>
      </c>
    </row>
    <row r="26" spans="1:12">
      <c r="A26" t="s">
        <v>105</v>
      </c>
      <c r="B26" s="8">
        <v>137987.2</v>
      </c>
      <c r="C26" s="10">
        <f t="shared" si="0"/>
        <v>13.79872</v>
      </c>
      <c r="F26" t="s">
        <v>118</v>
      </c>
      <c r="G26">
        <v>56</v>
      </c>
      <c r="H26">
        <v>56</v>
      </c>
      <c r="I26">
        <v>56</v>
      </c>
      <c r="J26">
        <v>56</v>
      </c>
      <c r="K26">
        <f t="shared" si="1"/>
        <v>0.0056</v>
      </c>
      <c r="L26">
        <f t="shared" si="2"/>
        <v>0.0056</v>
      </c>
    </row>
    <row r="27" spans="1:12">
      <c r="A27" t="s">
        <v>100</v>
      </c>
      <c r="B27" s="8">
        <v>41755</v>
      </c>
      <c r="C27" s="10">
        <f t="shared" si="0"/>
        <v>4.1755</v>
      </c>
      <c r="F27" t="s">
        <v>115</v>
      </c>
      <c r="G27">
        <v>151</v>
      </c>
      <c r="H27">
        <v>151</v>
      </c>
      <c r="I27">
        <v>151</v>
      </c>
      <c r="J27">
        <v>151</v>
      </c>
      <c r="K27">
        <f t="shared" si="1"/>
        <v>0.0151</v>
      </c>
      <c r="L27">
        <f t="shared" si="2"/>
        <v>0.0151</v>
      </c>
    </row>
    <row r="28" spans="1:12">
      <c r="A28" t="s">
        <v>80</v>
      </c>
      <c r="B28" s="8">
        <v>37800</v>
      </c>
      <c r="C28" s="10">
        <f t="shared" si="0"/>
        <v>3.78</v>
      </c>
      <c r="F28" t="s">
        <v>123</v>
      </c>
      <c r="G28">
        <v>78</v>
      </c>
      <c r="H28">
        <v>78</v>
      </c>
      <c r="I28">
        <v>78</v>
      </c>
      <c r="J28">
        <v>78</v>
      </c>
      <c r="K28">
        <f t="shared" si="1"/>
        <v>0.0078</v>
      </c>
      <c r="L28">
        <f t="shared" si="2"/>
        <v>0.0078</v>
      </c>
    </row>
    <row r="29" spans="1:12">
      <c r="A29" t="s">
        <v>90</v>
      </c>
      <c r="B29" s="8">
        <v>62790</v>
      </c>
      <c r="C29" s="10">
        <f t="shared" si="0"/>
        <v>6.279</v>
      </c>
      <c r="F29" t="s">
        <v>119</v>
      </c>
      <c r="G29">
        <v>1088</v>
      </c>
      <c r="H29">
        <v>440</v>
      </c>
      <c r="I29">
        <v>1088</v>
      </c>
      <c r="J29">
        <v>440</v>
      </c>
      <c r="K29">
        <f t="shared" si="1"/>
        <v>0.1088</v>
      </c>
      <c r="L29">
        <f t="shared" si="2"/>
        <v>0.044</v>
      </c>
    </row>
    <row r="30" spans="1:12">
      <c r="A30" t="s">
        <v>50</v>
      </c>
      <c r="B30" s="8">
        <v>75750</v>
      </c>
      <c r="C30" s="10">
        <f t="shared" si="0"/>
        <v>7.575</v>
      </c>
      <c r="F30" t="s">
        <v>124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</v>
      </c>
    </row>
    <row r="31" spans="1:12">
      <c r="A31" t="s">
        <v>127</v>
      </c>
      <c r="B31" s="8">
        <v>32574</v>
      </c>
      <c r="C31" s="10">
        <f t="shared" si="0"/>
        <v>3.2574</v>
      </c>
      <c r="F31" t="s">
        <v>121</v>
      </c>
      <c r="G31">
        <v>394</v>
      </c>
      <c r="H31">
        <v>254</v>
      </c>
      <c r="I31">
        <v>394</v>
      </c>
      <c r="J31">
        <v>254</v>
      </c>
      <c r="K31">
        <f t="shared" si="1"/>
        <v>0.0394</v>
      </c>
      <c r="L31">
        <f t="shared" si="2"/>
        <v>0.0254</v>
      </c>
    </row>
    <row r="32" spans="1:12">
      <c r="A32" t="s">
        <v>128</v>
      </c>
      <c r="B32" s="8">
        <v>16499.5</v>
      </c>
      <c r="C32" s="10">
        <f t="shared" si="0"/>
        <v>1.64995</v>
      </c>
      <c r="F32" t="s">
        <v>107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</v>
      </c>
    </row>
    <row r="33" spans="1:12">
      <c r="A33" t="s">
        <v>27</v>
      </c>
      <c r="B33" s="8">
        <v>130497.84</v>
      </c>
      <c r="C33" s="10">
        <f t="shared" si="0"/>
        <v>13.049784</v>
      </c>
      <c r="F33" t="s">
        <v>111</v>
      </c>
      <c r="G33">
        <v>693</v>
      </c>
      <c r="H33">
        <v>340</v>
      </c>
      <c r="I33">
        <v>693</v>
      </c>
      <c r="J33">
        <v>340</v>
      </c>
      <c r="K33">
        <f t="shared" si="1"/>
        <v>0.0693</v>
      </c>
      <c r="L33">
        <f t="shared" si="2"/>
        <v>0.034</v>
      </c>
    </row>
    <row r="34" spans="1:12">
      <c r="A34" t="s">
        <v>120</v>
      </c>
      <c r="B34" s="8">
        <v>70620.49</v>
      </c>
      <c r="C34" s="10">
        <f t="shared" si="0"/>
        <v>7.062049</v>
      </c>
      <c r="F34" t="s">
        <v>109</v>
      </c>
      <c r="G34">
        <v>5164</v>
      </c>
      <c r="H34">
        <v>2714</v>
      </c>
      <c r="I34">
        <v>5164</v>
      </c>
      <c r="J34">
        <v>2714</v>
      </c>
      <c r="K34">
        <f t="shared" si="1"/>
        <v>0.5164</v>
      </c>
      <c r="L34">
        <f t="shared" si="2"/>
        <v>0.2714</v>
      </c>
    </row>
    <row r="35" spans="1:12">
      <c r="A35" t="s">
        <v>57</v>
      </c>
      <c r="B35" s="8">
        <v>7408.1795</v>
      </c>
      <c r="C35" s="10">
        <f t="shared" si="0"/>
        <v>0.74081795</v>
      </c>
      <c r="F35" t="s">
        <v>110</v>
      </c>
      <c r="G35">
        <v>4978</v>
      </c>
      <c r="H35">
        <v>1200</v>
      </c>
      <c r="I35">
        <v>4978</v>
      </c>
      <c r="J35">
        <v>1200</v>
      </c>
      <c r="K35">
        <f t="shared" si="1"/>
        <v>0.4978</v>
      </c>
      <c r="L35">
        <f t="shared" si="2"/>
        <v>0.12</v>
      </c>
    </row>
    <row r="36" spans="1:12">
      <c r="A36" t="s">
        <v>129</v>
      </c>
      <c r="B36" s="8">
        <v>42279.4</v>
      </c>
      <c r="C36" s="10">
        <f t="shared" si="0"/>
        <v>4.22794</v>
      </c>
      <c r="F36" t="s">
        <v>112</v>
      </c>
      <c r="G36">
        <v>490.65</v>
      </c>
      <c r="H36">
        <v>298</v>
      </c>
      <c r="I36">
        <v>490.65</v>
      </c>
      <c r="J36">
        <v>298</v>
      </c>
      <c r="K36">
        <f t="shared" si="1"/>
        <v>0.049065</v>
      </c>
      <c r="L36">
        <f t="shared" si="2"/>
        <v>0.0298</v>
      </c>
    </row>
    <row r="37" spans="1:12">
      <c r="A37" t="s">
        <v>48</v>
      </c>
      <c r="B37" s="8">
        <v>26289.5</v>
      </c>
      <c r="C37" s="10">
        <f t="shared" si="0"/>
        <v>2.62895</v>
      </c>
      <c r="F37" t="s">
        <v>108</v>
      </c>
      <c r="G37">
        <v>688</v>
      </c>
      <c r="H37">
        <v>200</v>
      </c>
      <c r="I37">
        <v>688</v>
      </c>
      <c r="J37">
        <v>200</v>
      </c>
      <c r="K37">
        <f t="shared" si="1"/>
        <v>0.0688</v>
      </c>
      <c r="L37">
        <f t="shared" si="2"/>
        <v>0.02</v>
      </c>
    </row>
    <row r="38" spans="1:12">
      <c r="A38" t="s">
        <v>103</v>
      </c>
      <c r="B38" s="8">
        <v>56581.01</v>
      </c>
      <c r="C38" s="10">
        <f t="shared" si="0"/>
        <v>5.658101</v>
      </c>
      <c r="F38" t="s">
        <v>59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</v>
      </c>
      <c r="L38">
        <f t="shared" si="2"/>
        <v>0.9898</v>
      </c>
    </row>
    <row r="39" spans="1:12">
      <c r="A39" t="s">
        <v>46</v>
      </c>
      <c r="B39" s="8">
        <v>48546.01</v>
      </c>
      <c r="C39" s="10">
        <f t="shared" si="0"/>
        <v>4.854601</v>
      </c>
      <c r="F39" t="s">
        <v>66</v>
      </c>
      <c r="G39">
        <v>33210</v>
      </c>
      <c r="H39">
        <v>8486</v>
      </c>
      <c r="I39">
        <v>33210</v>
      </c>
      <c r="J39">
        <v>8486</v>
      </c>
      <c r="K39">
        <f t="shared" si="1"/>
        <v>3.321</v>
      </c>
      <c r="L39">
        <f t="shared" si="2"/>
        <v>0.8486</v>
      </c>
    </row>
    <row r="40" spans="1:12">
      <c r="A40" t="s">
        <v>118</v>
      </c>
      <c r="B40" s="8">
        <v>14047</v>
      </c>
      <c r="C40" s="10">
        <f t="shared" si="0"/>
        <v>1.4047</v>
      </c>
      <c r="F40" t="s">
        <v>60</v>
      </c>
      <c r="G40">
        <v>216</v>
      </c>
      <c r="H40">
        <v>126</v>
      </c>
      <c r="I40">
        <v>216</v>
      </c>
      <c r="J40">
        <v>126</v>
      </c>
      <c r="K40">
        <f t="shared" si="1"/>
        <v>0.0216</v>
      </c>
      <c r="L40">
        <f t="shared" si="2"/>
        <v>0.0126</v>
      </c>
    </row>
    <row r="41" spans="1:12">
      <c r="A41" t="s">
        <v>61</v>
      </c>
      <c r="B41" s="8">
        <v>10508.41</v>
      </c>
      <c r="C41" s="10">
        <f t="shared" si="0"/>
        <v>1.050841</v>
      </c>
      <c r="F41" t="s">
        <v>64</v>
      </c>
      <c r="G41">
        <v>70</v>
      </c>
      <c r="H41">
        <v>70</v>
      </c>
      <c r="I41">
        <v>70</v>
      </c>
      <c r="J41">
        <v>70</v>
      </c>
      <c r="K41">
        <f t="shared" si="1"/>
        <v>0.007</v>
      </c>
      <c r="L41">
        <f t="shared" si="2"/>
        <v>0.007</v>
      </c>
    </row>
    <row r="42" spans="1:12">
      <c r="A42" t="s">
        <v>72</v>
      </c>
      <c r="B42" s="8">
        <v>59861.56</v>
      </c>
      <c r="C42" s="10">
        <f t="shared" si="0"/>
        <v>5.986156</v>
      </c>
      <c r="F42" t="s">
        <v>65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31</v>
      </c>
      <c r="B43" s="8">
        <v>970535</v>
      </c>
      <c r="C43" s="10">
        <f t="shared" si="0"/>
        <v>97.0535</v>
      </c>
      <c r="F43" t="s">
        <v>62</v>
      </c>
      <c r="G43">
        <v>105</v>
      </c>
      <c r="H43">
        <v>96</v>
      </c>
      <c r="I43">
        <v>105</v>
      </c>
      <c r="J43">
        <v>96</v>
      </c>
      <c r="K43">
        <f t="shared" si="1"/>
        <v>0.0105</v>
      </c>
      <c r="L43">
        <f t="shared" si="2"/>
        <v>0.0096</v>
      </c>
    </row>
    <row r="44" spans="1:12">
      <c r="A44" t="s">
        <v>47</v>
      </c>
      <c r="B44" s="8">
        <v>115181</v>
      </c>
      <c r="C44" s="10">
        <f t="shared" si="0"/>
        <v>11.5181</v>
      </c>
      <c r="F44" t="s">
        <v>44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</v>
      </c>
      <c r="L44">
        <f t="shared" si="2"/>
        <v>0.3018</v>
      </c>
    </row>
    <row r="45" spans="1:12">
      <c r="A45" t="s">
        <v>96</v>
      </c>
      <c r="B45" s="8">
        <v>87567</v>
      </c>
      <c r="C45" s="10">
        <f t="shared" si="0"/>
        <v>8.7567</v>
      </c>
      <c r="F45" t="s">
        <v>54</v>
      </c>
      <c r="G45">
        <v>288</v>
      </c>
      <c r="H45">
        <v>238</v>
      </c>
      <c r="I45">
        <v>288</v>
      </c>
      <c r="J45">
        <v>238</v>
      </c>
      <c r="K45">
        <f t="shared" si="1"/>
        <v>0.0288</v>
      </c>
      <c r="L45">
        <f t="shared" si="2"/>
        <v>0.0238</v>
      </c>
    </row>
    <row r="46" spans="1:12">
      <c r="A46" t="s">
        <v>64</v>
      </c>
      <c r="B46" s="8">
        <v>18956.41</v>
      </c>
      <c r="C46" s="10">
        <f t="shared" si="0"/>
        <v>1.895641</v>
      </c>
      <c r="F46" t="s">
        <v>50</v>
      </c>
      <c r="G46">
        <v>180</v>
      </c>
      <c r="H46">
        <v>120</v>
      </c>
      <c r="I46">
        <v>180</v>
      </c>
      <c r="J46">
        <v>120</v>
      </c>
      <c r="K46">
        <f t="shared" si="1"/>
        <v>0.018</v>
      </c>
      <c r="L46">
        <f t="shared" si="2"/>
        <v>0.012</v>
      </c>
    </row>
    <row r="47" spans="1:12">
      <c r="A47" t="s">
        <v>53</v>
      </c>
      <c r="B47" s="8">
        <v>148060.79</v>
      </c>
      <c r="C47" s="10">
        <f t="shared" si="0"/>
        <v>14.806079</v>
      </c>
      <c r="F47" t="s">
        <v>46</v>
      </c>
      <c r="G47">
        <v>218.68</v>
      </c>
      <c r="H47">
        <v>100</v>
      </c>
      <c r="I47">
        <v>218.68</v>
      </c>
      <c r="J47">
        <v>100</v>
      </c>
      <c r="K47">
        <f t="shared" si="1"/>
        <v>0.021868</v>
      </c>
      <c r="L47">
        <f t="shared" si="2"/>
        <v>0.01</v>
      </c>
    </row>
    <row r="48" spans="1:12">
      <c r="A48" t="s">
        <v>94</v>
      </c>
      <c r="B48" s="8">
        <v>24796</v>
      </c>
      <c r="C48" s="10">
        <f t="shared" si="0"/>
        <v>2.4796</v>
      </c>
      <c r="F48" t="s">
        <v>47</v>
      </c>
      <c r="G48">
        <v>155</v>
      </c>
      <c r="H48">
        <v>54</v>
      </c>
      <c r="I48">
        <v>155</v>
      </c>
      <c r="J48">
        <v>54</v>
      </c>
      <c r="K48">
        <f t="shared" si="1"/>
        <v>0.0155</v>
      </c>
      <c r="L48">
        <f t="shared" si="2"/>
        <v>0.0054</v>
      </c>
    </row>
    <row r="49" spans="1:12">
      <c r="A49" t="s">
        <v>110</v>
      </c>
      <c r="B49" s="8">
        <v>41296</v>
      </c>
      <c r="C49" s="10">
        <f t="shared" si="0"/>
        <v>4.1296</v>
      </c>
      <c r="F49" t="s">
        <v>53</v>
      </c>
      <c r="G49">
        <v>6128</v>
      </c>
      <c r="H49">
        <v>958</v>
      </c>
      <c r="I49">
        <v>6128</v>
      </c>
      <c r="J49">
        <v>958</v>
      </c>
      <c r="K49">
        <f t="shared" si="1"/>
        <v>0.6128</v>
      </c>
      <c r="L49">
        <f t="shared" si="2"/>
        <v>0.0958</v>
      </c>
    </row>
    <row r="50" spans="1:12">
      <c r="A50" t="s">
        <v>130</v>
      </c>
      <c r="B50" s="8">
        <v>59828.11</v>
      </c>
      <c r="C50" s="10">
        <f t="shared" si="0"/>
        <v>5.982811</v>
      </c>
      <c r="F50" t="s">
        <v>51</v>
      </c>
      <c r="G50">
        <v>792</v>
      </c>
      <c r="H50">
        <v>542</v>
      </c>
      <c r="I50">
        <v>792</v>
      </c>
      <c r="J50">
        <v>542</v>
      </c>
      <c r="K50">
        <f t="shared" si="1"/>
        <v>0.0792</v>
      </c>
      <c r="L50">
        <f t="shared" si="2"/>
        <v>0.0542</v>
      </c>
    </row>
    <row r="51" spans="1:12">
      <c r="A51" t="s">
        <v>132</v>
      </c>
      <c r="B51" s="8">
        <v>50448.95</v>
      </c>
      <c r="C51" s="10">
        <f t="shared" si="0"/>
        <v>5.044895</v>
      </c>
      <c r="F51" t="s">
        <v>56</v>
      </c>
      <c r="G51">
        <v>822</v>
      </c>
      <c r="H51">
        <v>622</v>
      </c>
      <c r="I51">
        <v>822</v>
      </c>
      <c r="J51">
        <v>622</v>
      </c>
      <c r="K51">
        <f t="shared" si="1"/>
        <v>0.0822</v>
      </c>
      <c r="L51">
        <f t="shared" si="2"/>
        <v>0.0622</v>
      </c>
    </row>
    <row r="52" spans="1:12">
      <c r="A52" t="s">
        <v>101</v>
      </c>
      <c r="B52" s="8">
        <v>41909.24</v>
      </c>
      <c r="C52" s="10">
        <f t="shared" si="0"/>
        <v>4.190924</v>
      </c>
      <c r="F52" t="s">
        <v>55</v>
      </c>
      <c r="G52">
        <v>406</v>
      </c>
      <c r="H52">
        <v>220</v>
      </c>
      <c r="I52">
        <v>406</v>
      </c>
      <c r="J52">
        <v>220</v>
      </c>
      <c r="K52">
        <f t="shared" si="1"/>
        <v>0.0406</v>
      </c>
      <c r="L52">
        <f t="shared" si="2"/>
        <v>0.022</v>
      </c>
    </row>
    <row r="53" spans="1:12">
      <c r="A53" t="s">
        <v>99</v>
      </c>
      <c r="B53" s="8">
        <v>55667</v>
      </c>
      <c r="C53" s="10">
        <f t="shared" si="0"/>
        <v>5.5667</v>
      </c>
      <c r="F53" t="s">
        <v>52</v>
      </c>
      <c r="G53">
        <v>245</v>
      </c>
      <c r="H53">
        <v>164</v>
      </c>
      <c r="I53">
        <v>245</v>
      </c>
      <c r="J53">
        <v>164</v>
      </c>
      <c r="K53">
        <f t="shared" si="1"/>
        <v>0.0245</v>
      </c>
      <c r="L53">
        <f t="shared" si="2"/>
        <v>0.0164</v>
      </c>
    </row>
    <row r="54" spans="1:12">
      <c r="A54" t="s">
        <v>51</v>
      </c>
      <c r="B54" s="8">
        <v>41431.4</v>
      </c>
      <c r="C54" s="10">
        <f t="shared" si="0"/>
        <v>4.14314</v>
      </c>
      <c r="F54" t="s">
        <v>98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</v>
      </c>
      <c r="L54">
        <f t="shared" si="2"/>
        <v>1.0991</v>
      </c>
    </row>
    <row r="55" spans="1:12">
      <c r="A55" t="s">
        <v>122</v>
      </c>
      <c r="B55" s="8">
        <v>28757.5</v>
      </c>
      <c r="C55" s="10">
        <f t="shared" si="0"/>
        <v>2.87575</v>
      </c>
      <c r="F55" t="s">
        <v>104</v>
      </c>
      <c r="G55">
        <v>264</v>
      </c>
      <c r="H55">
        <v>264</v>
      </c>
      <c r="I55">
        <v>264</v>
      </c>
      <c r="J55">
        <v>264</v>
      </c>
      <c r="K55">
        <f t="shared" si="1"/>
        <v>0.0264</v>
      </c>
      <c r="L55">
        <f t="shared" si="2"/>
        <v>0.0264</v>
      </c>
    </row>
    <row r="56" spans="1:12">
      <c r="A56" t="s">
        <v>81</v>
      </c>
      <c r="B56" s="8">
        <v>64486</v>
      </c>
      <c r="C56" s="10">
        <f t="shared" si="0"/>
        <v>6.4486</v>
      </c>
      <c r="F56" t="s">
        <v>102</v>
      </c>
      <c r="G56">
        <v>6393</v>
      </c>
      <c r="H56">
        <v>3915</v>
      </c>
      <c r="I56">
        <v>6393</v>
      </c>
      <c r="J56">
        <v>3915</v>
      </c>
      <c r="K56">
        <f t="shared" si="1"/>
        <v>0.6393</v>
      </c>
      <c r="L56">
        <f t="shared" si="2"/>
        <v>0.3915</v>
      </c>
    </row>
    <row r="57" spans="1:12">
      <c r="A57" t="s">
        <v>78</v>
      </c>
      <c r="B57" s="8">
        <v>10393</v>
      </c>
      <c r="C57" s="10">
        <f t="shared" si="0"/>
        <v>1.0393</v>
      </c>
      <c r="F57" t="s">
        <v>105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112</v>
      </c>
      <c r="B58" s="8">
        <v>6033.98</v>
      </c>
      <c r="C58" s="10">
        <f t="shared" si="0"/>
        <v>0.603398</v>
      </c>
      <c r="F58" t="s">
        <v>100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</v>
      </c>
    </row>
    <row r="59" spans="1:12">
      <c r="A59" t="s">
        <v>83</v>
      </c>
      <c r="B59" s="8">
        <v>46193.6</v>
      </c>
      <c r="C59" s="10">
        <f t="shared" si="0"/>
        <v>4.61936</v>
      </c>
      <c r="F59" t="s">
        <v>101</v>
      </c>
      <c r="G59">
        <v>825</v>
      </c>
      <c r="H59">
        <v>256</v>
      </c>
      <c r="I59">
        <v>825</v>
      </c>
      <c r="J59">
        <v>256</v>
      </c>
      <c r="K59">
        <f t="shared" si="1"/>
        <v>0.0825</v>
      </c>
      <c r="L59">
        <f t="shared" si="2"/>
        <v>0.0256</v>
      </c>
    </row>
    <row r="60" spans="1:12">
      <c r="A60" t="s">
        <v>135</v>
      </c>
      <c r="B60" s="8">
        <v>40157.15</v>
      </c>
      <c r="C60" s="10">
        <f t="shared" si="0"/>
        <v>4.015715</v>
      </c>
      <c r="F60" t="s">
        <v>99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0.2678</v>
      </c>
    </row>
    <row r="61" spans="1:12">
      <c r="A61" t="s">
        <v>134</v>
      </c>
      <c r="B61" s="8">
        <v>29871</v>
      </c>
      <c r="C61" s="10">
        <f t="shared" si="0"/>
        <v>2.9871</v>
      </c>
      <c r="F61" t="s">
        <v>69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</v>
      </c>
      <c r="L61">
        <f t="shared" si="2"/>
        <v>1.5579</v>
      </c>
    </row>
    <row r="62" spans="1:12">
      <c r="A62" t="s">
        <v>115</v>
      </c>
      <c r="B62" s="8">
        <v>101293.4</v>
      </c>
      <c r="C62" s="10">
        <f t="shared" si="0"/>
        <v>10.12934</v>
      </c>
      <c r="F62" t="s">
        <v>74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0.925599</v>
      </c>
      <c r="L62">
        <f t="shared" si="2"/>
        <v>0.1826</v>
      </c>
    </row>
    <row r="63" spans="1:12">
      <c r="A63" t="s">
        <v>56</v>
      </c>
      <c r="B63" s="8">
        <v>32030</v>
      </c>
      <c r="C63" s="10">
        <f t="shared" si="0"/>
        <v>3.203</v>
      </c>
      <c r="F63" t="s">
        <v>73</v>
      </c>
      <c r="G63">
        <v>30490.8</v>
      </c>
      <c r="H63">
        <v>9602</v>
      </c>
      <c r="I63">
        <v>30490.8</v>
      </c>
      <c r="J63">
        <v>9602</v>
      </c>
      <c r="K63">
        <f t="shared" si="1"/>
        <v>3.04908</v>
      </c>
      <c r="L63">
        <f t="shared" si="2"/>
        <v>0.9602</v>
      </c>
    </row>
    <row r="64" spans="1:12">
      <c r="A64" t="s">
        <v>123</v>
      </c>
      <c r="B64" s="8">
        <v>55541.58</v>
      </c>
      <c r="C64" s="10">
        <f t="shared" si="0"/>
        <v>5.554158</v>
      </c>
      <c r="F64" t="s">
        <v>70</v>
      </c>
      <c r="G64">
        <v>209</v>
      </c>
      <c r="H64">
        <v>209</v>
      </c>
      <c r="I64">
        <v>209</v>
      </c>
      <c r="J64">
        <v>209</v>
      </c>
      <c r="K64">
        <f t="shared" si="1"/>
        <v>0.0209</v>
      </c>
      <c r="L64">
        <f t="shared" si="2"/>
        <v>0.0209</v>
      </c>
    </row>
    <row r="65" spans="1:12">
      <c r="A65" t="s">
        <v>26</v>
      </c>
      <c r="B65" s="8">
        <v>94022</v>
      </c>
      <c r="C65" s="10">
        <f t="shared" si="0"/>
        <v>9.4022</v>
      </c>
      <c r="F65" t="s">
        <v>72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65</v>
      </c>
      <c r="B66" s="8">
        <v>64943</v>
      </c>
      <c r="C66" s="10">
        <f t="shared" si="0"/>
        <v>6.4943</v>
      </c>
      <c r="F66" t="s">
        <v>71</v>
      </c>
      <c r="G66">
        <v>225</v>
      </c>
      <c r="H66">
        <v>225</v>
      </c>
      <c r="I66">
        <v>225</v>
      </c>
      <c r="J66">
        <v>225</v>
      </c>
      <c r="K66">
        <f t="shared" si="1"/>
        <v>0.0225</v>
      </c>
      <c r="L66">
        <f t="shared" si="2"/>
        <v>0.0225</v>
      </c>
    </row>
    <row r="67" spans="1:12">
      <c r="A67" t="s">
        <v>119</v>
      </c>
      <c r="B67" s="8">
        <v>45975.77</v>
      </c>
      <c r="C67" s="10">
        <f t="shared" ref="C67:C86" si="3">B67/10000</f>
        <v>4.597577</v>
      </c>
      <c r="F67" t="s">
        <v>75</v>
      </c>
      <c r="G67">
        <v>10211.03</v>
      </c>
      <c r="H67">
        <v>2574</v>
      </c>
      <c r="I67">
        <v>10211.03</v>
      </c>
      <c r="J67">
        <v>2574</v>
      </c>
      <c r="K67">
        <f t="shared" ref="K67:K83" si="4">I67/10000</f>
        <v>1.021103</v>
      </c>
      <c r="L67">
        <f t="shared" ref="L67:L83" si="5">J67/10000</f>
        <v>0.2574</v>
      </c>
    </row>
    <row r="68" spans="1:12">
      <c r="A68" t="s">
        <v>45</v>
      </c>
      <c r="B68" s="8">
        <v>132017.12</v>
      </c>
      <c r="C68" s="10">
        <f t="shared" si="3"/>
        <v>13.201712</v>
      </c>
      <c r="F68" t="s">
        <v>77</v>
      </c>
      <c r="G68">
        <v>5204.6</v>
      </c>
      <c r="H68">
        <v>2116</v>
      </c>
      <c r="I68">
        <v>5204.6</v>
      </c>
      <c r="J68">
        <v>2116</v>
      </c>
      <c r="K68">
        <f t="shared" si="4"/>
        <v>0.52046</v>
      </c>
      <c r="L68">
        <f t="shared" si="5"/>
        <v>0.2116</v>
      </c>
    </row>
    <row r="69" spans="1:12">
      <c r="A69" t="s">
        <v>55</v>
      </c>
      <c r="B69" s="8">
        <v>30815</v>
      </c>
      <c r="C69" s="10">
        <f t="shared" si="3"/>
        <v>3.0815</v>
      </c>
      <c r="F69" t="s">
        <v>80</v>
      </c>
      <c r="G69">
        <v>162.6</v>
      </c>
      <c r="H69">
        <v>88</v>
      </c>
      <c r="I69">
        <v>162.6</v>
      </c>
      <c r="J69">
        <v>88</v>
      </c>
      <c r="K69">
        <f t="shared" si="4"/>
        <v>0.01626</v>
      </c>
      <c r="L69">
        <f t="shared" si="5"/>
        <v>0.0088</v>
      </c>
    </row>
    <row r="70" spans="1:12">
      <c r="A70" t="s">
        <v>71</v>
      </c>
      <c r="B70" s="8">
        <v>19298.58</v>
      </c>
      <c r="C70" s="10">
        <f t="shared" si="3"/>
        <v>1.929858</v>
      </c>
      <c r="F70" t="s">
        <v>83</v>
      </c>
      <c r="G70">
        <v>727</v>
      </c>
      <c r="H70">
        <v>464</v>
      </c>
      <c r="I70">
        <v>727</v>
      </c>
      <c r="J70">
        <v>464</v>
      </c>
      <c r="K70">
        <f t="shared" si="4"/>
        <v>0.0727</v>
      </c>
      <c r="L70">
        <f t="shared" si="5"/>
        <v>0.0464</v>
      </c>
    </row>
    <row r="71" spans="1:12">
      <c r="A71" t="s">
        <v>95</v>
      </c>
      <c r="B71" s="8">
        <v>31485.26</v>
      </c>
      <c r="C71" s="10">
        <f t="shared" si="3"/>
        <v>3.148526</v>
      </c>
      <c r="F71" t="s">
        <v>84</v>
      </c>
      <c r="G71">
        <v>2184</v>
      </c>
      <c r="H71">
        <v>674</v>
      </c>
      <c r="I71">
        <v>2184</v>
      </c>
      <c r="J71">
        <v>674</v>
      </c>
      <c r="K71">
        <f t="shared" si="4"/>
        <v>0.2184</v>
      </c>
      <c r="L71">
        <f t="shared" si="5"/>
        <v>0.0674</v>
      </c>
    </row>
    <row r="72" spans="1:12">
      <c r="A72" t="s">
        <v>88</v>
      </c>
      <c r="B72" s="8">
        <v>51124.3</v>
      </c>
      <c r="C72" s="10">
        <f t="shared" si="3"/>
        <v>5.11243</v>
      </c>
      <c r="F72" t="s">
        <v>79</v>
      </c>
      <c r="G72">
        <v>103</v>
      </c>
      <c r="H72">
        <v>80</v>
      </c>
      <c r="I72">
        <v>103</v>
      </c>
      <c r="J72">
        <v>80</v>
      </c>
      <c r="K72">
        <f t="shared" si="4"/>
        <v>0.0103</v>
      </c>
      <c r="L72">
        <f t="shared" si="5"/>
        <v>0.008</v>
      </c>
    </row>
    <row r="73" spans="1:12">
      <c r="A73" t="s">
        <v>124</v>
      </c>
      <c r="B73" s="8">
        <v>42302</v>
      </c>
      <c r="C73" s="10">
        <f t="shared" si="3"/>
        <v>4.2302</v>
      </c>
      <c r="F73" t="s">
        <v>82</v>
      </c>
      <c r="G73">
        <v>2028</v>
      </c>
      <c r="H73">
        <v>810</v>
      </c>
      <c r="I73">
        <v>2028</v>
      </c>
      <c r="J73">
        <v>810</v>
      </c>
      <c r="K73">
        <f t="shared" si="4"/>
        <v>0.2028</v>
      </c>
      <c r="L73">
        <f t="shared" si="5"/>
        <v>0.081</v>
      </c>
    </row>
    <row r="74" spans="1:12">
      <c r="A74" t="s">
        <v>23</v>
      </c>
      <c r="B74" s="8">
        <v>70459.829</v>
      </c>
      <c r="C74" s="10">
        <f t="shared" si="3"/>
        <v>7.0459829</v>
      </c>
      <c r="F74" t="s">
        <v>21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</v>
      </c>
    </row>
    <row r="75" spans="1:12">
      <c r="A75" t="s">
        <v>84</v>
      </c>
      <c r="B75" s="8">
        <v>42646.37</v>
      </c>
      <c r="C75" s="10">
        <f t="shared" si="3"/>
        <v>4.264637</v>
      </c>
      <c r="F75" t="s">
        <v>29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0.078</v>
      </c>
    </row>
    <row r="76" spans="1:12">
      <c r="A76" t="s">
        <v>62</v>
      </c>
      <c r="B76" s="8">
        <v>24034.74</v>
      </c>
      <c r="C76" s="10">
        <f t="shared" si="3"/>
        <v>2.403474</v>
      </c>
      <c r="F76" t="s">
        <v>25</v>
      </c>
      <c r="G76">
        <v>104</v>
      </c>
      <c r="H76">
        <v>104</v>
      </c>
      <c r="I76">
        <v>104</v>
      </c>
      <c r="J76">
        <v>104</v>
      </c>
      <c r="K76">
        <f t="shared" si="4"/>
        <v>0.0104</v>
      </c>
      <c r="L76">
        <f t="shared" si="5"/>
        <v>0.0104</v>
      </c>
    </row>
    <row r="77" spans="1:12">
      <c r="A77" t="s">
        <v>92</v>
      </c>
      <c r="B77" s="8">
        <v>180766</v>
      </c>
      <c r="C77" s="10">
        <f t="shared" si="3"/>
        <v>18.0766</v>
      </c>
      <c r="F77" t="s">
        <v>22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52</v>
      </c>
      <c r="B78" s="8">
        <v>54012</v>
      </c>
      <c r="C78" s="10">
        <f t="shared" si="3"/>
        <v>5.4012</v>
      </c>
      <c r="F78" t="s">
        <v>28</v>
      </c>
      <c r="G78">
        <v>4345</v>
      </c>
      <c r="H78">
        <v>1894</v>
      </c>
      <c r="I78">
        <v>3562</v>
      </c>
      <c r="J78">
        <v>1894</v>
      </c>
      <c r="K78">
        <f t="shared" si="4"/>
        <v>0.3562</v>
      </c>
      <c r="L78">
        <f t="shared" si="5"/>
        <v>0.1894</v>
      </c>
    </row>
    <row r="79" spans="1:12">
      <c r="A79" t="s">
        <v>93</v>
      </c>
      <c r="B79" s="8">
        <v>49272</v>
      </c>
      <c r="C79" s="10">
        <f t="shared" si="3"/>
        <v>4.9272</v>
      </c>
      <c r="F79" t="s">
        <v>27</v>
      </c>
      <c r="G79">
        <v>1190</v>
      </c>
      <c r="H79">
        <v>1190</v>
      </c>
      <c r="I79">
        <v>1190</v>
      </c>
      <c r="J79">
        <v>1190</v>
      </c>
      <c r="K79">
        <f t="shared" si="4"/>
        <v>0.119</v>
      </c>
      <c r="L79">
        <f t="shared" si="5"/>
        <v>0.119</v>
      </c>
    </row>
    <row r="80" spans="1:12">
      <c r="A80" t="s">
        <v>24</v>
      </c>
      <c r="B80" s="8">
        <v>73451</v>
      </c>
      <c r="C80" s="10">
        <f t="shared" si="3"/>
        <v>7.3451</v>
      </c>
      <c r="F80" t="s">
        <v>26</v>
      </c>
      <c r="G80">
        <v>2628</v>
      </c>
      <c r="H80">
        <v>372</v>
      </c>
      <c r="I80">
        <v>2628</v>
      </c>
      <c r="J80">
        <v>372</v>
      </c>
      <c r="K80">
        <f t="shared" si="4"/>
        <v>0.2628</v>
      </c>
      <c r="L80">
        <f t="shared" si="5"/>
        <v>0.0372</v>
      </c>
    </row>
    <row r="81" spans="1:12">
      <c r="A81" t="s">
        <v>121</v>
      </c>
      <c r="B81" s="8">
        <v>59118</v>
      </c>
      <c r="C81" s="10">
        <f t="shared" si="3"/>
        <v>5.9118</v>
      </c>
      <c r="F81" t="s">
        <v>23</v>
      </c>
      <c r="G81">
        <v>362</v>
      </c>
      <c r="H81">
        <v>222</v>
      </c>
      <c r="I81">
        <v>362</v>
      </c>
      <c r="J81">
        <v>222</v>
      </c>
      <c r="K81">
        <f t="shared" si="4"/>
        <v>0.0362</v>
      </c>
      <c r="L81">
        <f t="shared" si="5"/>
        <v>0.0222</v>
      </c>
    </row>
    <row r="82" spans="1:12">
      <c r="A82" t="s">
        <v>79</v>
      </c>
      <c r="B82" s="8">
        <v>103818.94</v>
      </c>
      <c r="C82" s="10">
        <f t="shared" si="3"/>
        <v>10.381894</v>
      </c>
      <c r="F82" t="s">
        <v>24</v>
      </c>
      <c r="G82">
        <v>292</v>
      </c>
      <c r="H82">
        <v>122</v>
      </c>
      <c r="I82">
        <v>292</v>
      </c>
      <c r="J82">
        <v>122</v>
      </c>
      <c r="K82">
        <f t="shared" si="4"/>
        <v>0.0292</v>
      </c>
      <c r="L82">
        <f t="shared" si="5"/>
        <v>0.0122</v>
      </c>
    </row>
    <row r="83" spans="1:12">
      <c r="A83" t="s">
        <v>131</v>
      </c>
      <c r="B83" s="8">
        <v>23402</v>
      </c>
      <c r="C83" s="10">
        <f t="shared" si="3"/>
        <v>2.3402</v>
      </c>
      <c r="F83" t="s">
        <v>17</v>
      </c>
      <c r="G83">
        <v>271226.68</v>
      </c>
      <c r="H83">
        <v>84335</v>
      </c>
      <c r="I83">
        <v>271937.822</v>
      </c>
      <c r="J83">
        <v>84335</v>
      </c>
      <c r="K83">
        <f t="shared" si="4"/>
        <v>27.1937822</v>
      </c>
      <c r="L83">
        <f t="shared" si="5"/>
        <v>8.4335</v>
      </c>
    </row>
    <row r="84" spans="1:3">
      <c r="A84" t="s">
        <v>75</v>
      </c>
      <c r="B84" s="8">
        <v>55371.97</v>
      </c>
      <c r="C84" s="10">
        <f t="shared" si="3"/>
        <v>5.537197</v>
      </c>
    </row>
    <row r="85" spans="1:3">
      <c r="A85" t="s">
        <v>108</v>
      </c>
      <c r="B85" s="8">
        <v>47029.85</v>
      </c>
      <c r="C85" s="10">
        <f t="shared" si="3"/>
        <v>4.702985</v>
      </c>
    </row>
    <row r="86" spans="1:3">
      <c r="A86" t="s">
        <v>82</v>
      </c>
      <c r="B86" s="8">
        <v>82537.58</v>
      </c>
      <c r="C86" s="10">
        <f t="shared" si="3"/>
        <v>8.253758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2" sqref="E2"/>
    </sheetView>
  </sheetViews>
  <sheetFormatPr defaultColWidth="9" defaultRowHeight="14.25" outlineLevelCol="5"/>
  <sheetData>
    <row r="1" ht="15" spans="1:6">
      <c r="A1" s="1" t="s">
        <v>21</v>
      </c>
      <c r="B1" s="2">
        <v>64.3</v>
      </c>
      <c r="C1" s="3">
        <f>B1*500/519.4</f>
        <v>61.8983442433577</v>
      </c>
      <c r="D1" s="3">
        <v>77.7075169</v>
      </c>
      <c r="E1" s="5">
        <v>1.20851503732504</v>
      </c>
      <c r="F1" s="6">
        <f>D1/C1</f>
        <v>1.25540542077325</v>
      </c>
    </row>
    <row r="2" ht="15" spans="1:6">
      <c r="A2" s="1" t="s">
        <v>31</v>
      </c>
      <c r="B2" s="2">
        <v>85</v>
      </c>
      <c r="C2" s="3">
        <f t="shared" ref="C2:C11" si="0">B2*500/519.4</f>
        <v>81.82518290335</v>
      </c>
      <c r="D2" s="4">
        <v>97.05</v>
      </c>
      <c r="E2" s="5">
        <v>1.14176470588235</v>
      </c>
      <c r="F2" s="6">
        <f t="shared" ref="F2:F11" si="1">D2/C2</f>
        <v>1.18606517647059</v>
      </c>
    </row>
    <row r="3" ht="15" spans="1:6">
      <c r="A3" s="1" t="s">
        <v>44</v>
      </c>
      <c r="B3" s="2">
        <v>65.7</v>
      </c>
      <c r="C3" s="3">
        <f t="shared" si="0"/>
        <v>63.2460531382364</v>
      </c>
      <c r="D3" s="4">
        <v>77.35903</v>
      </c>
      <c r="E3" s="5">
        <v>1.17745859969559</v>
      </c>
      <c r="F3" s="6">
        <f t="shared" si="1"/>
        <v>1.22314399336377</v>
      </c>
    </row>
    <row r="4" ht="15" spans="1:6">
      <c r="A4" s="1" t="s">
        <v>59</v>
      </c>
      <c r="B4" s="2">
        <v>50.1</v>
      </c>
      <c r="C4" s="3">
        <f t="shared" si="0"/>
        <v>48.2287254524451</v>
      </c>
      <c r="D4" s="4">
        <v>58.50121968</v>
      </c>
      <c r="E4" s="7">
        <v>1.16768901556886</v>
      </c>
      <c r="F4" s="6">
        <f t="shared" si="1"/>
        <v>1.21299534937293</v>
      </c>
    </row>
    <row r="5" ht="15" spans="1:6">
      <c r="A5" s="1" t="s">
        <v>69</v>
      </c>
      <c r="B5" s="2">
        <v>31.7</v>
      </c>
      <c r="C5" s="3">
        <f t="shared" si="0"/>
        <v>30.5159799768964</v>
      </c>
      <c r="D5" s="4">
        <v>35.543999</v>
      </c>
      <c r="E5" s="7">
        <v>1.12126179810726</v>
      </c>
      <c r="F5" s="6">
        <f t="shared" si="1"/>
        <v>1.16476675587382</v>
      </c>
    </row>
    <row r="6" ht="15" spans="1:6">
      <c r="A6" s="1" t="s">
        <v>77</v>
      </c>
      <c r="B6" s="2">
        <v>31.3</v>
      </c>
      <c r="C6" s="3">
        <f t="shared" si="0"/>
        <v>30.1309202926454</v>
      </c>
      <c r="D6" s="4">
        <v>38.787549</v>
      </c>
      <c r="E6" s="7">
        <v>1.23921881789137</v>
      </c>
      <c r="F6" s="6">
        <f t="shared" si="1"/>
        <v>1.28730050802556</v>
      </c>
    </row>
    <row r="7" ht="15" spans="1:6">
      <c r="A7" s="1" t="s">
        <v>86</v>
      </c>
      <c r="B7" s="2">
        <v>46.5</v>
      </c>
      <c r="C7" s="3">
        <f t="shared" si="0"/>
        <v>44.7631882941856</v>
      </c>
      <c r="D7" s="4">
        <v>58.343378</v>
      </c>
      <c r="E7" s="7">
        <v>1.25469630107527</v>
      </c>
      <c r="F7" s="6">
        <f t="shared" si="1"/>
        <v>1.30337851755699</v>
      </c>
    </row>
    <row r="8" ht="15" spans="1:6">
      <c r="A8" s="1" t="s">
        <v>98</v>
      </c>
      <c r="B8" s="2">
        <v>44.4</v>
      </c>
      <c r="C8" s="3">
        <f t="shared" si="0"/>
        <v>42.7416249518675</v>
      </c>
      <c r="D8" s="4">
        <v>48.733305</v>
      </c>
      <c r="E8" s="7">
        <v>1.09759695945946</v>
      </c>
      <c r="F8" s="6">
        <f t="shared" si="1"/>
        <v>1.14018372148649</v>
      </c>
    </row>
    <row r="9" ht="15" spans="1:6">
      <c r="A9" s="1" t="s">
        <v>107</v>
      </c>
      <c r="B9" s="2">
        <v>16.6</v>
      </c>
      <c r="C9" s="3">
        <f t="shared" si="0"/>
        <v>15.9799768964189</v>
      </c>
      <c r="D9" s="4">
        <v>20.235853</v>
      </c>
      <c r="E9" s="7">
        <v>1.21902728915663</v>
      </c>
      <c r="F9" s="6">
        <f t="shared" si="1"/>
        <v>1.2663255479759</v>
      </c>
    </row>
    <row r="10" ht="15" spans="1:6">
      <c r="A10" s="1" t="s">
        <v>114</v>
      </c>
      <c r="B10" s="2">
        <v>47.9</v>
      </c>
      <c r="C10" s="3">
        <f t="shared" si="0"/>
        <v>46.1108971890643</v>
      </c>
      <c r="D10" s="4">
        <v>51.573782</v>
      </c>
      <c r="E10" s="7">
        <v>1.07669691022965</v>
      </c>
      <c r="F10" s="6">
        <f t="shared" si="1"/>
        <v>1.11847275034656</v>
      </c>
    </row>
    <row r="11" ht="15" spans="1:6">
      <c r="A11" s="1" t="s">
        <v>126</v>
      </c>
      <c r="B11" s="2">
        <v>35.9</v>
      </c>
      <c r="C11" s="3">
        <f t="shared" si="0"/>
        <v>34.5591066615325</v>
      </c>
      <c r="D11" s="4">
        <v>38.896339</v>
      </c>
      <c r="E11" s="7">
        <v>1.08346348189415</v>
      </c>
      <c r="F11" s="6">
        <f t="shared" si="1"/>
        <v>1.12550186499164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投资计划执行情况 </vt:lpstr>
      <vt:lpstr>海塘安澜等重大水利项目投资 (总表)</vt:lpstr>
      <vt:lpstr>海塘安澜等重大水利项目前期（总表）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姜美琴</cp:lastModifiedBy>
  <dcterms:created xsi:type="dcterms:W3CDTF">2015-09-24T07:51:00Z</dcterms:created>
  <cp:lastPrinted>2021-08-10T12:30:00Z</cp:lastPrinted>
  <dcterms:modified xsi:type="dcterms:W3CDTF">2021-12-09T10:51:47Z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8493035288BC4B818030B83970247CF4</vt:lpwstr>
  </property>
</Properties>
</file>