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0" yWindow="30" windowWidth="21840" windowHeight="12435"/>
  </bookViews>
  <sheets>
    <sheet name="投资计划执行情况 " sheetId="43" r:id="rId1"/>
    <sheet name="海塘安澜等重大水利项目投资 (总表)" sheetId="50" r:id="rId2"/>
    <sheet name="海塘安澜等重大水利项目前期（总表）" sheetId="51" r:id="rId3"/>
    <sheet name="Sheet1" sheetId="46" state="hidden" r:id="rId4"/>
    <sheet name="Sheet2" sheetId="47" state="hidden" r:id="rId5"/>
  </sheets>
  <externalReferences>
    <externalReference r:id="rId6"/>
    <externalReference r:id="rId7"/>
    <externalReference r:id="rId8"/>
    <externalReference r:id="rId9"/>
  </externalReferences>
  <definedNames>
    <definedName name="_1_防洪减灾工程" localSheetId="2">#REF!</definedName>
    <definedName name="_1_防洪减灾工程" localSheetId="0">#REF!</definedName>
    <definedName name="_1_防洪减灾工程">#REF!</definedName>
    <definedName name="_2_水资源保障工程" localSheetId="2">#REF!</definedName>
    <definedName name="_2_水资源保障工程" localSheetId="0">#REF!</definedName>
    <definedName name="_2_水资源保障工程">#REF!</definedName>
    <definedName name="_3_农田水利工程" localSheetId="2">#REF!</definedName>
    <definedName name="_3_农田水利工程" localSheetId="0">#REF!</definedName>
    <definedName name="_3_农田水利工程">#REF!</definedName>
    <definedName name="_4_水生态保护与修复" localSheetId="2">#REF!</definedName>
    <definedName name="_4_水生态保护与修复" localSheetId="0">#REF!</definedName>
    <definedName name="_4_水生态保护与修复">#REF!</definedName>
    <definedName name="_5_滩涂围垦工程" localSheetId="2">#REF!</definedName>
    <definedName name="_5_滩涂围垦工程" localSheetId="0">#REF!</definedName>
    <definedName name="_5_滩涂围垦工程">#REF!</definedName>
    <definedName name="_6_行业能力建设" localSheetId="2">#REF!</definedName>
    <definedName name="_6_行业能力建设" localSheetId="0">#REF!</definedName>
    <definedName name="_6_行业能力建设">#REF!</definedName>
    <definedName name="_xlnm._FilterDatabase" localSheetId="2" hidden="1">'海塘安澜等重大水利项目前期（总表）'!$A$1:$I$139</definedName>
    <definedName name="_xlnm._FilterDatabase" localSheetId="1" hidden="1">'海塘安澜等重大水利项目投资 (总表)'!$A$4:$XEE$131</definedName>
    <definedName name="_xlnm._FilterDatabase" localSheetId="0" hidden="1">'投资计划执行情况 '!$A$6:$M$114</definedName>
    <definedName name="_xlnm.Print_Area" localSheetId="2">'海塘安澜等重大水利项目前期（总表）'!$A$1:$H$139</definedName>
    <definedName name="_xlnm.Print_Area" localSheetId="1">'海塘安澜等重大水利项目投资 (总表)'!$A$1:$J$131</definedName>
    <definedName name="_xlnm.Print_Area" localSheetId="0">'投资计划执行情况 '!$A$1:$K$114</definedName>
    <definedName name="_xlnm.Print_Titles" localSheetId="2">'海塘安澜等重大水利项目前期（总表）'!$3:$3</definedName>
    <definedName name="_xlnm.Print_Titles" localSheetId="1">'海塘安澜等重大水利项目投资 (总表)'!$4:$5</definedName>
    <definedName name="_xlnm.Print_Titles" localSheetId="0">'投资计划执行情况 '!$4:$6</definedName>
    <definedName name="百强" localSheetId="2">OFFSET(#REF!,MATCH([1]投入表2!$A1,#REF!,0)-1,,COUNTIF(#REF!,[1]投入表2!$A1))</definedName>
    <definedName name="百强" localSheetId="0">OFFSET(#REF!,MATCH([1]投入表2!$A1,#REF!,0)-1,,COUNTIF(#REF!,[1]投入表2!$A1))</definedName>
    <definedName name="百强">OFFSET(#REF!,MATCH([1]投入表2!$A1,#REF!,0)-1,,COUNTIF(#REF!,[1]投入表2!$A1))</definedName>
    <definedName name="成果3" localSheetId="2">#REF!</definedName>
    <definedName name="成果3" localSheetId="0">#REF!</definedName>
    <definedName name="成果3">#REF!</definedName>
    <definedName name="额" localSheetId="2">#REF!</definedName>
    <definedName name="额" localSheetId="1">#REF!</definedName>
    <definedName name="额" localSheetId="0">#REF!</definedName>
    <definedName name="额">#REF!</definedName>
    <definedName name="二级" localSheetId="2">#REF!</definedName>
    <definedName name="二级" localSheetId="0">#REF!</definedName>
    <definedName name="二级">#REF!</definedName>
    <definedName name="发" localSheetId="0">#REF!</definedName>
    <definedName name="发">#REF!</definedName>
    <definedName name="分项目类型" localSheetId="2">OFFSET(#REF!,MATCH([1]投入表2!$A1,#REF!,0)-1,,COUNTIF(#REF!,[1]投入表2!$A1))</definedName>
    <definedName name="分项目类型" localSheetId="0">OFFSET(#REF!,MATCH([1]投入表2!$A1,#REF!,0)-1,,COUNTIF(#REF!,[1]投入表2!$A1))</definedName>
    <definedName name="分项目类型">OFFSET(#REF!,MATCH([1]投入表2!$A1,#REF!,0)-1,,COUNTIF(#REF!,[1]投入表2!$A1))</definedName>
    <definedName name="项目类型" localSheetId="2">#REF!</definedName>
    <definedName name="项目类型" localSheetId="0">#REF!</definedName>
    <definedName name="项目类型">#REF!</definedName>
  </definedNames>
  <calcPr calcId="145621"/>
</workbook>
</file>

<file path=xl/calcChain.xml><?xml version="1.0" encoding="utf-8"?>
<calcChain xmlns="http://schemas.openxmlformats.org/spreadsheetml/2006/main">
  <c r="D19" i="43" l="1"/>
  <c r="D20" i="43"/>
  <c r="D21" i="43"/>
  <c r="D22" i="43"/>
  <c r="D23" i="43"/>
  <c r="D24" i="43"/>
  <c r="D25" i="43"/>
  <c r="D26" i="43"/>
  <c r="D27" i="43"/>
  <c r="D28" i="43"/>
  <c r="D18" i="43"/>
  <c r="E18" i="43" l="1"/>
  <c r="E19" i="43"/>
  <c r="E20" i="43"/>
  <c r="E21" i="43"/>
  <c r="E22" i="43"/>
  <c r="E23" i="43"/>
  <c r="E24" i="43"/>
  <c r="E25" i="43"/>
  <c r="E26" i="43"/>
  <c r="E27" i="43"/>
  <c r="E28" i="43"/>
  <c r="F11" i="47" l="1"/>
  <c r="C11" i="47"/>
  <c r="C10" i="47"/>
  <c r="F10" i="47" s="1"/>
  <c r="F9" i="47"/>
  <c r="C9" i="47"/>
  <c r="C8" i="47"/>
  <c r="F8" i="47" s="1"/>
  <c r="F7" i="47"/>
  <c r="C7" i="47"/>
  <c r="C6" i="47"/>
  <c r="F6" i="47" s="1"/>
  <c r="F5" i="47"/>
  <c r="C5" i="47"/>
  <c r="C4" i="47"/>
  <c r="F4" i="47" s="1"/>
  <c r="F3" i="47"/>
  <c r="C3" i="47"/>
  <c r="C2" i="47"/>
  <c r="F2" i="47" s="1"/>
  <c r="F1" i="47"/>
  <c r="C1" i="47"/>
  <c r="C86" i="46"/>
  <c r="C85" i="46"/>
  <c r="C84" i="46"/>
  <c r="L83" i="46"/>
  <c r="K83" i="46"/>
  <c r="C83" i="46"/>
  <c r="L82" i="46"/>
  <c r="K82" i="46"/>
  <c r="C82" i="46"/>
  <c r="L81" i="46"/>
  <c r="K81" i="46"/>
  <c r="C81" i="46"/>
  <c r="L80" i="46"/>
  <c r="K80" i="46"/>
  <c r="C80" i="46"/>
  <c r="L79" i="46"/>
  <c r="K79" i="46"/>
  <c r="C79" i="46"/>
  <c r="L78" i="46"/>
  <c r="K78" i="46"/>
  <c r="C78" i="46"/>
  <c r="L77" i="46"/>
  <c r="K77" i="46"/>
  <c r="C77" i="46"/>
  <c r="L76" i="46"/>
  <c r="K76" i="46"/>
  <c r="C76" i="46"/>
  <c r="L75" i="46"/>
  <c r="K75" i="46"/>
  <c r="C75" i="46"/>
  <c r="L74" i="46"/>
  <c r="K74" i="46"/>
  <c r="C74" i="46"/>
  <c r="L73" i="46"/>
  <c r="K73" i="46"/>
  <c r="C73" i="46"/>
  <c r="L72" i="46"/>
  <c r="K72" i="46"/>
  <c r="C72" i="46"/>
  <c r="L71" i="46"/>
  <c r="K71" i="46"/>
  <c r="C71" i="46"/>
  <c r="L70" i="46"/>
  <c r="K70" i="46"/>
  <c r="C70" i="46"/>
  <c r="L69" i="46"/>
  <c r="K69" i="46"/>
  <c r="C69" i="46"/>
  <c r="L68" i="46"/>
  <c r="K68" i="46"/>
  <c r="C68" i="46"/>
  <c r="L67" i="46"/>
  <c r="K67" i="46"/>
  <c r="C67" i="46"/>
  <c r="L66" i="46"/>
  <c r="K66" i="46"/>
  <c r="C66" i="46"/>
  <c r="L65" i="46"/>
  <c r="K65" i="46"/>
  <c r="C65" i="46"/>
  <c r="L64" i="46"/>
  <c r="K64" i="46"/>
  <c r="C64" i="46"/>
  <c r="L63" i="46"/>
  <c r="K63" i="46"/>
  <c r="C63" i="46"/>
  <c r="L62" i="46"/>
  <c r="K62" i="46"/>
  <c r="C62" i="46"/>
  <c r="L61" i="46"/>
  <c r="K61" i="46"/>
  <c r="C61" i="46"/>
  <c r="L60" i="46"/>
  <c r="K60" i="46"/>
  <c r="C60" i="46"/>
  <c r="L59" i="46"/>
  <c r="K59" i="46"/>
  <c r="C59" i="46"/>
  <c r="L58" i="46"/>
  <c r="K58" i="46"/>
  <c r="C58" i="46"/>
  <c r="L57" i="46"/>
  <c r="K57" i="46"/>
  <c r="C57" i="46"/>
  <c r="L56" i="46"/>
  <c r="K56" i="46"/>
  <c r="C56" i="46"/>
  <c r="L55" i="46"/>
  <c r="K55" i="46"/>
  <c r="C55" i="46"/>
  <c r="L54" i="46"/>
  <c r="K54" i="46"/>
  <c r="C54" i="46"/>
  <c r="L53" i="46"/>
  <c r="K53" i="46"/>
  <c r="C53" i="46"/>
  <c r="L52" i="46"/>
  <c r="K52" i="46"/>
  <c r="C52" i="46"/>
  <c r="L51" i="46"/>
  <c r="K51" i="46"/>
  <c r="C51" i="46"/>
  <c r="L50" i="46"/>
  <c r="K50" i="46"/>
  <c r="C50" i="46"/>
  <c r="L49" i="46"/>
  <c r="K49" i="46"/>
  <c r="C49" i="46"/>
  <c r="L48" i="46"/>
  <c r="K48" i="46"/>
  <c r="C48" i="46"/>
  <c r="L47" i="46"/>
  <c r="K47" i="46"/>
  <c r="C47" i="46"/>
  <c r="L46" i="46"/>
  <c r="K46" i="46"/>
  <c r="C46" i="46"/>
  <c r="L45" i="46"/>
  <c r="K45" i="46"/>
  <c r="C45" i="46"/>
  <c r="L44" i="46"/>
  <c r="K44" i="46"/>
  <c r="C44" i="46"/>
  <c r="L43" i="46"/>
  <c r="K43" i="46"/>
  <c r="C43" i="46"/>
  <c r="L42" i="46"/>
  <c r="K42" i="46"/>
  <c r="C42" i="46"/>
  <c r="L41" i="46"/>
  <c r="K41" i="46"/>
  <c r="C41" i="46"/>
  <c r="L40" i="46"/>
  <c r="K40" i="46"/>
  <c r="C40" i="46"/>
  <c r="L39" i="46"/>
  <c r="K39" i="46"/>
  <c r="C39" i="46"/>
  <c r="L38" i="46"/>
  <c r="K38" i="46"/>
  <c r="C38" i="46"/>
  <c r="L37" i="46"/>
  <c r="K37" i="46"/>
  <c r="C37" i="46"/>
  <c r="L36" i="46"/>
  <c r="K36" i="46"/>
  <c r="C36" i="46"/>
  <c r="L35" i="46"/>
  <c r="K35" i="46"/>
  <c r="C35" i="46"/>
  <c r="L34" i="46"/>
  <c r="K34" i="46"/>
  <c r="C34" i="46"/>
  <c r="L33" i="46"/>
  <c r="K33" i="46"/>
  <c r="C33" i="46"/>
  <c r="L32" i="46"/>
  <c r="K32" i="46"/>
  <c r="C32" i="46"/>
  <c r="L31" i="46"/>
  <c r="K31" i="46"/>
  <c r="C31" i="46"/>
  <c r="L30" i="46"/>
  <c r="K30" i="46"/>
  <c r="C30" i="46"/>
  <c r="L29" i="46"/>
  <c r="K29" i="46"/>
  <c r="C29" i="46"/>
  <c r="L28" i="46"/>
  <c r="K28" i="46"/>
  <c r="C28" i="46"/>
  <c r="L27" i="46"/>
  <c r="K27" i="46"/>
  <c r="C27" i="46"/>
  <c r="L26" i="46"/>
  <c r="K26" i="46"/>
  <c r="C26" i="46"/>
  <c r="L25" i="46"/>
  <c r="K25" i="46"/>
  <c r="C25" i="46"/>
  <c r="L24" i="46"/>
  <c r="K24" i="46"/>
  <c r="C24" i="46"/>
  <c r="L23" i="46"/>
  <c r="K23" i="46"/>
  <c r="C23" i="46"/>
  <c r="L22" i="46"/>
  <c r="K22" i="46"/>
  <c r="C22" i="46"/>
  <c r="L21" i="46"/>
  <c r="K21" i="46"/>
  <c r="C21" i="46"/>
  <c r="L20" i="46"/>
  <c r="K20" i="46"/>
  <c r="C20" i="46"/>
  <c r="L19" i="46"/>
  <c r="K19" i="46"/>
  <c r="C19" i="46"/>
  <c r="L18" i="46"/>
  <c r="K18" i="46"/>
  <c r="C18" i="46"/>
  <c r="L17" i="46"/>
  <c r="K17" i="46"/>
  <c r="C17" i="46"/>
  <c r="L16" i="46"/>
  <c r="K16" i="46"/>
  <c r="C16" i="46"/>
  <c r="L15" i="46"/>
  <c r="K15" i="46"/>
  <c r="C15" i="46"/>
  <c r="L14" i="46"/>
  <c r="K14" i="46"/>
  <c r="C14" i="46"/>
  <c r="L13" i="46"/>
  <c r="K13" i="46"/>
  <c r="C13" i="46"/>
  <c r="L12" i="46"/>
  <c r="K12" i="46"/>
  <c r="C12" i="46"/>
  <c r="L11" i="46"/>
  <c r="K11" i="46"/>
  <c r="C11" i="46"/>
  <c r="L10" i="46"/>
  <c r="K10" i="46"/>
  <c r="C10" i="46"/>
  <c r="L9" i="46"/>
  <c r="K9" i="46"/>
  <c r="C9" i="46"/>
  <c r="L8" i="46"/>
  <c r="K8" i="46"/>
  <c r="C8" i="46"/>
  <c r="L7" i="46"/>
  <c r="K7" i="46"/>
  <c r="C7" i="46"/>
  <c r="L6" i="46"/>
  <c r="K6" i="46"/>
  <c r="C6" i="46"/>
  <c r="L5" i="46"/>
  <c r="K5" i="46"/>
  <c r="C5" i="46"/>
  <c r="L4" i="46"/>
  <c r="K4" i="46"/>
  <c r="C4" i="46"/>
  <c r="L3" i="46"/>
  <c r="K3" i="46"/>
  <c r="C3" i="46"/>
  <c r="L2" i="46"/>
  <c r="K2" i="46"/>
  <c r="C2" i="46"/>
  <c r="A22" i="51"/>
  <c r="A23" i="51" s="1"/>
  <c r="A24" i="51" s="1"/>
  <c r="A25" i="51" s="1"/>
  <c r="A26" i="51" s="1"/>
  <c r="A27" i="51" s="1"/>
  <c r="A28" i="51" s="1"/>
  <c r="A29" i="51" s="1"/>
  <c r="A30" i="51" s="1"/>
  <c r="A31" i="51" s="1"/>
  <c r="A32" i="51" s="1"/>
  <c r="A33" i="51" s="1"/>
  <c r="A34" i="51" s="1"/>
  <c r="A35" i="51" s="1"/>
  <c r="A36" i="51" s="1"/>
  <c r="A37" i="51" s="1"/>
  <c r="A38" i="51" s="1"/>
  <c r="A39" i="51" s="1"/>
  <c r="A40" i="51" s="1"/>
  <c r="A41" i="51" s="1"/>
  <c r="A42" i="51" s="1"/>
  <c r="A43" i="51" s="1"/>
  <c r="A44" i="51" s="1"/>
  <c r="A45" i="51" s="1"/>
  <c r="A46" i="51" s="1"/>
  <c r="A47" i="51" s="1"/>
  <c r="A48" i="51" s="1"/>
  <c r="A49" i="51" s="1"/>
  <c r="A50" i="51" s="1"/>
  <c r="A51" i="51" s="1"/>
  <c r="A52" i="51" s="1"/>
  <c r="A53" i="51" s="1"/>
  <c r="A54" i="51" s="1"/>
  <c r="A55" i="51" s="1"/>
  <c r="A56" i="51" s="1"/>
  <c r="A57" i="51" s="1"/>
  <c r="A58" i="51" s="1"/>
  <c r="A59" i="51" s="1"/>
  <c r="A60" i="51" s="1"/>
  <c r="A61" i="51" s="1"/>
  <c r="A62" i="51" s="1"/>
  <c r="A63" i="51" s="1"/>
  <c r="A64" i="51" s="1"/>
  <c r="A65" i="51" s="1"/>
  <c r="A66" i="51" s="1"/>
  <c r="A67" i="51" s="1"/>
  <c r="A68" i="51" s="1"/>
  <c r="A69" i="51" s="1"/>
  <c r="A70" i="51" s="1"/>
  <c r="A71" i="51" s="1"/>
  <c r="A72" i="51" s="1"/>
  <c r="A73" i="51" s="1"/>
  <c r="A74" i="51" s="1"/>
  <c r="A75" i="51" s="1"/>
  <c r="A76" i="51" s="1"/>
  <c r="A77" i="51" s="1"/>
  <c r="A78" i="51" s="1"/>
  <c r="A79" i="51" s="1"/>
  <c r="A80" i="51" s="1"/>
  <c r="A81" i="51" s="1"/>
  <c r="A82" i="51" s="1"/>
  <c r="A83" i="51" s="1"/>
  <c r="A84" i="51" s="1"/>
  <c r="A85" i="51" s="1"/>
  <c r="A86" i="51" s="1"/>
  <c r="A87" i="51" s="1"/>
  <c r="A88" i="51" s="1"/>
  <c r="A89" i="51" s="1"/>
  <c r="A90" i="51" s="1"/>
  <c r="A91" i="51" s="1"/>
  <c r="A92" i="51" s="1"/>
  <c r="A93" i="51" s="1"/>
  <c r="A94" i="51" s="1"/>
  <c r="A95" i="51" s="1"/>
  <c r="A96" i="51" s="1"/>
  <c r="A97" i="51" s="1"/>
  <c r="A98" i="51" s="1"/>
  <c r="A99" i="51" s="1"/>
  <c r="A100" i="51" s="1"/>
  <c r="A101" i="51" s="1"/>
  <c r="A102" i="51" s="1"/>
  <c r="A103" i="51" s="1"/>
  <c r="A104" i="51" s="1"/>
  <c r="A105" i="51" s="1"/>
  <c r="A106" i="51" s="1"/>
  <c r="A107" i="51" s="1"/>
  <c r="A108" i="51" s="1"/>
  <c r="A109" i="51" s="1"/>
  <c r="A110" i="51" s="1"/>
  <c r="A112" i="51" s="1"/>
  <c r="A113" i="51" s="1"/>
  <c r="A114" i="51" s="1"/>
  <c r="A115" i="51" s="1"/>
  <c r="A116" i="51" s="1"/>
  <c r="A117" i="51" s="1"/>
  <c r="A118" i="51" s="1"/>
  <c r="A119" i="51" s="1"/>
  <c r="A120" i="51" s="1"/>
  <c r="A121" i="51" s="1"/>
  <c r="A122" i="51" s="1"/>
  <c r="A123" i="51" s="1"/>
  <c r="A124" i="51" s="1"/>
  <c r="A125" i="51" s="1"/>
  <c r="A126" i="51" s="1"/>
  <c r="A127" i="51" s="1"/>
  <c r="A128" i="51" s="1"/>
  <c r="A129" i="51" s="1"/>
  <c r="A130" i="51" s="1"/>
  <c r="A131" i="51" s="1"/>
  <c r="A132" i="51" s="1"/>
  <c r="A133" i="51" s="1"/>
  <c r="A134" i="51" s="1"/>
  <c r="A135" i="51" s="1"/>
  <c r="A136" i="51" s="1"/>
  <c r="A137" i="51" s="1"/>
  <c r="A138" i="51" s="1"/>
  <c r="A139" i="51" s="1"/>
  <c r="A6" i="51"/>
  <c r="A7" i="51" s="1"/>
  <c r="A8" i="51" s="1"/>
  <c r="A9" i="51" s="1"/>
  <c r="A10" i="51" s="1"/>
  <c r="A11" i="51" s="1"/>
  <c r="A12" i="51" s="1"/>
  <c r="A13" i="51" s="1"/>
  <c r="A14" i="51" s="1"/>
  <c r="A15" i="51" s="1"/>
  <c r="A16" i="51" s="1"/>
  <c r="A17" i="51" s="1"/>
  <c r="A18" i="51" s="1"/>
  <c r="A19" i="51" s="1"/>
  <c r="A20" i="51" s="1"/>
  <c r="A21" i="51" s="1"/>
  <c r="A5" i="51"/>
  <c r="J131" i="50"/>
  <c r="L130" i="50"/>
  <c r="J130" i="50" s="1"/>
  <c r="K130" i="50"/>
  <c r="L129" i="50"/>
  <c r="J129" i="50" s="1"/>
  <c r="K129" i="50"/>
  <c r="L128" i="50"/>
  <c r="J128" i="50" s="1"/>
  <c r="K128" i="50"/>
  <c r="L127" i="50"/>
  <c r="J127" i="50" s="1"/>
  <c r="K127" i="50"/>
  <c r="L126" i="50"/>
  <c r="K126" i="50"/>
  <c r="J126" i="50"/>
  <c r="L125" i="50"/>
  <c r="J125" i="50" s="1"/>
  <c r="K125" i="50"/>
  <c r="L124" i="50"/>
  <c r="J124" i="50" s="1"/>
  <c r="K124" i="50"/>
  <c r="L123" i="50"/>
  <c r="K123" i="50"/>
  <c r="J123" i="50"/>
  <c r="K122" i="50"/>
  <c r="J122" i="50"/>
  <c r="L121" i="50"/>
  <c r="J121" i="50" s="1"/>
  <c r="K121" i="50"/>
  <c r="L120" i="50"/>
  <c r="J120" i="50" s="1"/>
  <c r="K120" i="50"/>
  <c r="L119" i="50"/>
  <c r="J119" i="50" s="1"/>
  <c r="K119" i="50"/>
  <c r="K118" i="50"/>
  <c r="J118" i="50"/>
  <c r="L117" i="50"/>
  <c r="J117" i="50" s="1"/>
  <c r="K117" i="50"/>
  <c r="L116" i="50"/>
  <c r="J116" i="50" s="1"/>
  <c r="K116" i="50"/>
  <c r="L115" i="50"/>
  <c r="J115" i="50" s="1"/>
  <c r="K115" i="50"/>
  <c r="L114" i="50"/>
  <c r="J114" i="50" s="1"/>
  <c r="K114" i="50"/>
  <c r="L113" i="50"/>
  <c r="J113" i="50" s="1"/>
  <c r="K113" i="50"/>
  <c r="L112" i="50"/>
  <c r="J112" i="50" s="1"/>
  <c r="K112" i="50"/>
  <c r="L111" i="50"/>
  <c r="J111" i="50" s="1"/>
  <c r="K111" i="50"/>
  <c r="L110" i="50"/>
  <c r="J110" i="50" s="1"/>
  <c r="K110" i="50"/>
  <c r="L109" i="50"/>
  <c r="J109" i="50" s="1"/>
  <c r="K109" i="50"/>
  <c r="L108" i="50"/>
  <c r="J108" i="50" s="1"/>
  <c r="K108" i="50"/>
  <c r="L107" i="50"/>
  <c r="J107" i="50" s="1"/>
  <c r="K107" i="50"/>
  <c r="L106" i="50"/>
  <c r="J106" i="50" s="1"/>
  <c r="K106" i="50"/>
  <c r="L105" i="50"/>
  <c r="J105" i="50" s="1"/>
  <c r="K105" i="50"/>
  <c r="L104" i="50"/>
  <c r="J104" i="50" s="1"/>
  <c r="K104" i="50"/>
  <c r="L103" i="50"/>
  <c r="J103" i="50" s="1"/>
  <c r="K103" i="50"/>
  <c r="L102" i="50"/>
  <c r="J102" i="50" s="1"/>
  <c r="K102" i="50"/>
  <c r="L101" i="50"/>
  <c r="J101" i="50" s="1"/>
  <c r="K101" i="50"/>
  <c r="L100" i="50"/>
  <c r="J100" i="50" s="1"/>
  <c r="K100" i="50"/>
  <c r="L99" i="50"/>
  <c r="J99" i="50" s="1"/>
  <c r="K99" i="50"/>
  <c r="L98" i="50"/>
  <c r="J98" i="50" s="1"/>
  <c r="K98" i="50"/>
  <c r="K97" i="50"/>
  <c r="J97" i="50"/>
  <c r="L96" i="50"/>
  <c r="K96" i="50"/>
  <c r="J96" i="50"/>
  <c r="L95" i="50"/>
  <c r="J95" i="50" s="1"/>
  <c r="K95" i="50"/>
  <c r="K94" i="50"/>
  <c r="K93" i="50"/>
  <c r="K92" i="50"/>
  <c r="L91" i="50"/>
  <c r="K91" i="50"/>
  <c r="J91" i="50"/>
  <c r="L90" i="50"/>
  <c r="K90" i="50"/>
  <c r="J90" i="50"/>
  <c r="L89" i="50"/>
  <c r="J89" i="50" s="1"/>
  <c r="K89" i="50"/>
  <c r="L88" i="50"/>
  <c r="J88" i="50" s="1"/>
  <c r="K88" i="50"/>
  <c r="K87" i="50"/>
  <c r="J87" i="50"/>
  <c r="L86" i="50"/>
  <c r="J86" i="50" s="1"/>
  <c r="K86" i="50"/>
  <c r="L85" i="50"/>
  <c r="J85" i="50" s="1"/>
  <c r="K85" i="50"/>
  <c r="L84" i="50"/>
  <c r="J84" i="50" s="1"/>
  <c r="K84" i="50"/>
  <c r="L83" i="50"/>
  <c r="J83" i="50" s="1"/>
  <c r="K83" i="50"/>
  <c r="L82" i="50"/>
  <c r="J82" i="50" s="1"/>
  <c r="K82" i="50"/>
  <c r="L81" i="50"/>
  <c r="J81" i="50" s="1"/>
  <c r="K81" i="50"/>
  <c r="L80" i="50"/>
  <c r="J80" i="50" s="1"/>
  <c r="K80" i="50"/>
  <c r="L79" i="50"/>
  <c r="J79" i="50" s="1"/>
  <c r="K79" i="50"/>
  <c r="L78" i="50"/>
  <c r="J78" i="50" s="1"/>
  <c r="K78" i="50"/>
  <c r="L77" i="50"/>
  <c r="J77" i="50" s="1"/>
  <c r="K77" i="50"/>
  <c r="L76" i="50"/>
  <c r="J76" i="50" s="1"/>
  <c r="K76" i="50"/>
  <c r="L75" i="50"/>
  <c r="J75" i="50" s="1"/>
  <c r="K75" i="50"/>
  <c r="L74" i="50"/>
  <c r="J74" i="50" s="1"/>
  <c r="K74" i="50"/>
  <c r="L73" i="50"/>
  <c r="J73" i="50" s="1"/>
  <c r="K73" i="50"/>
  <c r="K72" i="50"/>
  <c r="K71" i="50"/>
  <c r="L70" i="50"/>
  <c r="K70" i="50"/>
  <c r="J70" i="50"/>
  <c r="L69" i="50"/>
  <c r="K69" i="50"/>
  <c r="J69" i="50"/>
  <c r="L68" i="50"/>
  <c r="J68" i="50" s="1"/>
  <c r="K68" i="50"/>
  <c r="L67" i="50"/>
  <c r="J67" i="50" s="1"/>
  <c r="K67" i="50"/>
  <c r="L66" i="50"/>
  <c r="K66" i="50"/>
  <c r="J66" i="50"/>
  <c r="L65" i="50"/>
  <c r="K65" i="50"/>
  <c r="J65" i="50"/>
  <c r="L64" i="50"/>
  <c r="J64" i="50" s="1"/>
  <c r="K64" i="50"/>
  <c r="L63" i="50"/>
  <c r="J63" i="50" s="1"/>
  <c r="K63" i="50"/>
  <c r="L62" i="50"/>
  <c r="K62" i="50"/>
  <c r="J62" i="50"/>
  <c r="L61" i="50"/>
  <c r="K61" i="50"/>
  <c r="J61" i="50"/>
  <c r="L60" i="50"/>
  <c r="J60" i="50" s="1"/>
  <c r="K60" i="50"/>
  <c r="L59" i="50"/>
  <c r="J59" i="50" s="1"/>
  <c r="K59" i="50"/>
  <c r="L58" i="50"/>
  <c r="K58" i="50"/>
  <c r="J58" i="50"/>
  <c r="L57" i="50"/>
  <c r="K57" i="50"/>
  <c r="J57" i="50"/>
  <c r="L56" i="50"/>
  <c r="J56" i="50" s="1"/>
  <c r="K56" i="50"/>
  <c r="K55" i="50"/>
  <c r="L54" i="50"/>
  <c r="J54" i="50" s="1"/>
  <c r="K54" i="50"/>
  <c r="K53" i="50"/>
  <c r="L52" i="50"/>
  <c r="J52" i="50" s="1"/>
  <c r="K52" i="50"/>
  <c r="L51" i="50"/>
  <c r="J51" i="50" s="1"/>
  <c r="K51" i="50"/>
  <c r="L50" i="50"/>
  <c r="J50" i="50" s="1"/>
  <c r="K50" i="50"/>
  <c r="L49" i="50"/>
  <c r="J49" i="50" s="1"/>
  <c r="K49" i="50"/>
  <c r="L48" i="50"/>
  <c r="J48" i="50" s="1"/>
  <c r="K48" i="50"/>
  <c r="L47" i="50"/>
  <c r="J47" i="50" s="1"/>
  <c r="K47" i="50"/>
  <c r="K46" i="50"/>
  <c r="J46" i="50"/>
  <c r="K45" i="50"/>
  <c r="J45" i="50"/>
  <c r="L44" i="50"/>
  <c r="J44" i="50" s="1"/>
  <c r="K44" i="50"/>
  <c r="K43" i="50"/>
  <c r="J43" i="50"/>
  <c r="L42" i="50"/>
  <c r="J42" i="50" s="1"/>
  <c r="K42" i="50"/>
  <c r="L41" i="50"/>
  <c r="K41" i="50"/>
  <c r="J41" i="50"/>
  <c r="L40" i="50"/>
  <c r="K40" i="50"/>
  <c r="J40" i="50"/>
  <c r="L39" i="50"/>
  <c r="J39" i="50" s="1"/>
  <c r="K39" i="50"/>
  <c r="F39" i="50"/>
  <c r="K38" i="50"/>
  <c r="L37" i="50"/>
  <c r="J37" i="50" s="1"/>
  <c r="K37" i="50"/>
  <c r="E37" i="50"/>
  <c r="E6" i="50" s="1"/>
  <c r="K36" i="50"/>
  <c r="J36" i="50"/>
  <c r="L35" i="50"/>
  <c r="J35" i="50" s="1"/>
  <c r="K35" i="50"/>
  <c r="K34" i="50"/>
  <c r="E34" i="50"/>
  <c r="L33" i="50"/>
  <c r="K33" i="50"/>
  <c r="J33" i="50"/>
  <c r="K32" i="50"/>
  <c r="J32" i="50"/>
  <c r="L31" i="50"/>
  <c r="J31" i="50" s="1"/>
  <c r="K31" i="50"/>
  <c r="L30" i="50"/>
  <c r="K30" i="50"/>
  <c r="J30" i="50"/>
  <c r="L29" i="50"/>
  <c r="K29" i="50"/>
  <c r="J29" i="50"/>
  <c r="L28" i="50"/>
  <c r="J28" i="50" s="1"/>
  <c r="K28" i="50"/>
  <c r="L27" i="50"/>
  <c r="J27" i="50" s="1"/>
  <c r="K27" i="50"/>
  <c r="L26" i="50"/>
  <c r="K26" i="50"/>
  <c r="J26" i="50"/>
  <c r="L25" i="50"/>
  <c r="K25" i="50"/>
  <c r="J25" i="50"/>
  <c r="L24" i="50"/>
  <c r="J24" i="50" s="1"/>
  <c r="K24" i="50"/>
  <c r="L23" i="50"/>
  <c r="J23" i="50" s="1"/>
  <c r="K23" i="50"/>
  <c r="L22" i="50"/>
  <c r="K22" i="50"/>
  <c r="J22" i="50"/>
  <c r="L21" i="50"/>
  <c r="K21" i="50"/>
  <c r="J21" i="50"/>
  <c r="L20" i="50"/>
  <c r="J20" i="50" s="1"/>
  <c r="K20" i="50"/>
  <c r="L19" i="50"/>
  <c r="J19" i="50" s="1"/>
  <c r="K19" i="50"/>
  <c r="L18" i="50"/>
  <c r="K18" i="50"/>
  <c r="J18" i="50"/>
  <c r="L17" i="50"/>
  <c r="K17" i="50"/>
  <c r="J17" i="50"/>
  <c r="L16" i="50"/>
  <c r="J16" i="50" s="1"/>
  <c r="K16" i="50"/>
  <c r="L15" i="50"/>
  <c r="J15" i="50" s="1"/>
  <c r="K15" i="50"/>
  <c r="L14" i="50"/>
  <c r="K14" i="50"/>
  <c r="J14" i="50"/>
  <c r="L13" i="50"/>
  <c r="K13" i="50"/>
  <c r="J13" i="50"/>
  <c r="L12" i="50"/>
  <c r="J12" i="50" s="1"/>
  <c r="K12" i="50"/>
  <c r="L11" i="50"/>
  <c r="J11" i="50" s="1"/>
  <c r="K11" i="50"/>
  <c r="L10" i="50"/>
  <c r="K10" i="50"/>
  <c r="J10" i="50"/>
  <c r="L9" i="50"/>
  <c r="K9" i="50"/>
  <c r="J9" i="50"/>
  <c r="L8" i="50"/>
  <c r="J8" i="50" s="1"/>
  <c r="K8" i="50"/>
  <c r="A8" i="50"/>
  <c r="A9" i="50" s="1"/>
  <c r="A10" i="50" s="1"/>
  <c r="A11" i="50" s="1"/>
  <c r="A12" i="50" s="1"/>
  <c r="A13" i="50" s="1"/>
  <c r="A14" i="50" s="1"/>
  <c r="A15" i="50" s="1"/>
  <c r="A16" i="50" s="1"/>
  <c r="A17" i="50" s="1"/>
  <c r="A18" i="50" s="1"/>
  <c r="A19" i="50" s="1"/>
  <c r="A20" i="50" s="1"/>
  <c r="A21" i="50" s="1"/>
  <c r="A22" i="50" s="1"/>
  <c r="A23" i="50" s="1"/>
  <c r="A24" i="50" s="1"/>
  <c r="A25" i="50" s="1"/>
  <c r="A26" i="50" s="1"/>
  <c r="A27" i="50" s="1"/>
  <c r="A28" i="50" s="1"/>
  <c r="A29" i="50" s="1"/>
  <c r="A30" i="50" s="1"/>
  <c r="A31" i="50" s="1"/>
  <c r="A32" i="50" s="1"/>
  <c r="A33" i="50" s="1"/>
  <c r="A35" i="50" s="1"/>
  <c r="A36" i="50" s="1"/>
  <c r="A37" i="50" s="1"/>
  <c r="A39" i="50" s="1"/>
  <c r="A40" i="50" s="1"/>
  <c r="A41" i="50" s="1"/>
  <c r="A42" i="50" s="1"/>
  <c r="A43" i="50" s="1"/>
  <c r="A44" i="50" s="1"/>
  <c r="A45" i="50" s="1"/>
  <c r="A46" i="50" s="1"/>
  <c r="A47" i="50" s="1"/>
  <c r="A48" i="50" s="1"/>
  <c r="A49" i="50" s="1"/>
  <c r="A50" i="50" s="1"/>
  <c r="A51" i="50" s="1"/>
  <c r="A52" i="50" s="1"/>
  <c r="A54" i="50" s="1"/>
  <c r="A56" i="50" s="1"/>
  <c r="A57" i="50" s="1"/>
  <c r="A58" i="50" s="1"/>
  <c r="A59" i="50" s="1"/>
  <c r="A60" i="50" s="1"/>
  <c r="A61" i="50" s="1"/>
  <c r="A62" i="50" s="1"/>
  <c r="A63" i="50" s="1"/>
  <c r="A64" i="50" s="1"/>
  <c r="A65" i="50" s="1"/>
  <c r="A66" i="50" s="1"/>
  <c r="A67" i="50" s="1"/>
  <c r="A68" i="50" s="1"/>
  <c r="A69" i="50" s="1"/>
  <c r="A70" i="50" s="1"/>
  <c r="A73" i="50" s="1"/>
  <c r="A74" i="50" s="1"/>
  <c r="A75" i="50" s="1"/>
  <c r="A76" i="50" s="1"/>
  <c r="A77" i="50" s="1"/>
  <c r="A78" i="50" s="1"/>
  <c r="A79" i="50" s="1"/>
  <c r="A80" i="50" s="1"/>
  <c r="A81" i="50" s="1"/>
  <c r="A82" i="50" s="1"/>
  <c r="A83" i="50" s="1"/>
  <c r="A84" i="50" s="1"/>
  <c r="A85" i="50" s="1"/>
  <c r="A86" i="50" s="1"/>
  <c r="A87" i="50" s="1"/>
  <c r="A88" i="50" s="1"/>
  <c r="A89" i="50" s="1"/>
  <c r="A90" i="50" s="1"/>
  <c r="A91" i="50" s="1"/>
  <c r="A95" i="50" s="1"/>
  <c r="A96" i="50" s="1"/>
  <c r="A97" i="50" s="1"/>
  <c r="A98" i="50" s="1"/>
  <c r="A99" i="50" s="1"/>
  <c r="A100" i="50" s="1"/>
  <c r="A101" i="50" s="1"/>
  <c r="A102" i="50" s="1"/>
  <c r="A103" i="50" s="1"/>
  <c r="A104" i="50" s="1"/>
  <c r="A105" i="50" s="1"/>
  <c r="A106" i="50" s="1"/>
  <c r="A107" i="50" s="1"/>
  <c r="A108" i="50" s="1"/>
  <c r="A109" i="50" s="1"/>
  <c r="A110" i="50" s="1"/>
  <c r="A111" i="50" s="1"/>
  <c r="A112" i="50" s="1"/>
  <c r="A113" i="50" s="1"/>
  <c r="A114" i="50" s="1"/>
  <c r="A115" i="50" s="1"/>
  <c r="A116" i="50" s="1"/>
  <c r="A117" i="50" s="1"/>
  <c r="A118" i="50" s="1"/>
  <c r="A119" i="50" s="1"/>
  <c r="A120" i="50" s="1"/>
  <c r="A121" i="50" s="1"/>
  <c r="A122" i="50" s="1"/>
  <c r="A123" i="50" s="1"/>
  <c r="A124" i="50" s="1"/>
  <c r="A125" i="50" s="1"/>
  <c r="A126" i="50" s="1"/>
  <c r="A127" i="50" s="1"/>
  <c r="A128" i="50" s="1"/>
  <c r="A129" i="50" s="1"/>
  <c r="A130" i="50" s="1"/>
  <c r="A131" i="50" s="1"/>
  <c r="L7" i="50"/>
  <c r="J7" i="50" s="1"/>
  <c r="K7" i="50"/>
  <c r="I6" i="50"/>
  <c r="I113" i="43"/>
  <c r="K113" i="43" s="1"/>
  <c r="H113" i="43"/>
  <c r="G113" i="43"/>
  <c r="F113" i="43"/>
  <c r="J113" i="43" s="1"/>
  <c r="D113" i="43"/>
  <c r="E113" i="43" s="1"/>
  <c r="I112" i="43"/>
  <c r="K112" i="43" s="1"/>
  <c r="H112" i="43"/>
  <c r="G112" i="43"/>
  <c r="F112" i="43"/>
  <c r="J112" i="43" s="1"/>
  <c r="D112" i="43"/>
  <c r="E112" i="43" s="1"/>
  <c r="I111" i="43"/>
  <c r="K111" i="43" s="1"/>
  <c r="H111" i="43"/>
  <c r="G111" i="43"/>
  <c r="F111" i="43"/>
  <c r="J111" i="43" s="1"/>
  <c r="D111" i="43"/>
  <c r="E111" i="43" s="1"/>
  <c r="I110" i="43"/>
  <c r="K110" i="43" s="1"/>
  <c r="H110" i="43"/>
  <c r="G110" i="43"/>
  <c r="F110" i="43"/>
  <c r="J110" i="43" s="1"/>
  <c r="D110" i="43"/>
  <c r="E110" i="43" s="1"/>
  <c r="I109" i="43"/>
  <c r="K109" i="43" s="1"/>
  <c r="H109" i="43"/>
  <c r="G109" i="43"/>
  <c r="F109" i="43"/>
  <c r="J109" i="43" s="1"/>
  <c r="D109" i="43"/>
  <c r="E109" i="43" s="1"/>
  <c r="I108" i="43"/>
  <c r="K108" i="43" s="1"/>
  <c r="H108" i="43"/>
  <c r="G108" i="43"/>
  <c r="F108" i="43"/>
  <c r="J108" i="43" s="1"/>
  <c r="D108" i="43"/>
  <c r="E108" i="43" s="1"/>
  <c r="I107" i="43"/>
  <c r="K107" i="43" s="1"/>
  <c r="H107" i="43"/>
  <c r="G107" i="43"/>
  <c r="F107" i="43"/>
  <c r="J107" i="43" s="1"/>
  <c r="D107" i="43"/>
  <c r="E107" i="43" s="1"/>
  <c r="I106" i="43"/>
  <c r="K106" i="43" s="1"/>
  <c r="H106" i="43"/>
  <c r="G106" i="43"/>
  <c r="F106" i="43"/>
  <c r="J106" i="43" s="1"/>
  <c r="D106" i="43"/>
  <c r="E106" i="43" s="1"/>
  <c r="I105" i="43"/>
  <c r="K105" i="43" s="1"/>
  <c r="H105" i="43"/>
  <c r="G105" i="43"/>
  <c r="F105" i="43"/>
  <c r="J105" i="43" s="1"/>
  <c r="D105" i="43"/>
  <c r="E105" i="43" s="1"/>
  <c r="I104" i="43"/>
  <c r="K104" i="43" s="1"/>
  <c r="H104" i="43"/>
  <c r="G104" i="43"/>
  <c r="F104" i="43"/>
  <c r="J104" i="43" s="1"/>
  <c r="D104" i="43"/>
  <c r="E104" i="43" s="1"/>
  <c r="I103" i="43"/>
  <c r="K103" i="43" s="1"/>
  <c r="H103" i="43"/>
  <c r="G103" i="43"/>
  <c r="F103" i="43"/>
  <c r="J103" i="43" s="1"/>
  <c r="D103" i="43"/>
  <c r="E103" i="43" s="1"/>
  <c r="I102" i="43"/>
  <c r="K102" i="43" s="1"/>
  <c r="H102" i="43"/>
  <c r="G102" i="43"/>
  <c r="F102" i="43"/>
  <c r="J102" i="43" s="1"/>
  <c r="D102" i="43"/>
  <c r="E102" i="43" s="1"/>
  <c r="I101" i="43"/>
  <c r="K101" i="43" s="1"/>
  <c r="H101" i="43"/>
  <c r="G101" i="43"/>
  <c r="F101" i="43"/>
  <c r="J101" i="43" s="1"/>
  <c r="D101" i="43"/>
  <c r="E101" i="43" s="1"/>
  <c r="I100" i="43"/>
  <c r="K100" i="43" s="1"/>
  <c r="H100" i="43"/>
  <c r="G100" i="43"/>
  <c r="F100" i="43"/>
  <c r="J100" i="43" s="1"/>
  <c r="D100" i="43"/>
  <c r="E100" i="43" s="1"/>
  <c r="I99" i="43"/>
  <c r="K99" i="43" s="1"/>
  <c r="H99" i="43"/>
  <c r="G99" i="43"/>
  <c r="F99" i="43"/>
  <c r="J99" i="43" s="1"/>
  <c r="D99" i="43"/>
  <c r="E99" i="43" s="1"/>
  <c r="I98" i="43"/>
  <c r="K98" i="43" s="1"/>
  <c r="H98" i="43"/>
  <c r="J98" i="43" s="1"/>
  <c r="G98" i="43"/>
  <c r="F98" i="43"/>
  <c r="D98" i="43"/>
  <c r="E98" i="43" s="1"/>
  <c r="I97" i="43"/>
  <c r="K97" i="43" s="1"/>
  <c r="H97" i="43"/>
  <c r="G97" i="43"/>
  <c r="F97" i="43"/>
  <c r="J97" i="43" s="1"/>
  <c r="D97" i="43"/>
  <c r="E97" i="43" s="1"/>
  <c r="I96" i="43"/>
  <c r="K96" i="43" s="1"/>
  <c r="H96" i="43"/>
  <c r="J96" i="43" s="1"/>
  <c r="G96" i="43"/>
  <c r="F96" i="43"/>
  <c r="D96" i="43"/>
  <c r="E96" i="43" s="1"/>
  <c r="I95" i="43"/>
  <c r="K95" i="43" s="1"/>
  <c r="H95" i="43"/>
  <c r="J95" i="43" s="1"/>
  <c r="G95" i="43"/>
  <c r="F95" i="43"/>
  <c r="D95" i="43"/>
  <c r="E95" i="43" s="1"/>
  <c r="I94" i="43"/>
  <c r="K94" i="43" s="1"/>
  <c r="H94" i="43"/>
  <c r="J94" i="43" s="1"/>
  <c r="G94" i="43"/>
  <c r="F94" i="43"/>
  <c r="D94" i="43"/>
  <c r="E94" i="43" s="1"/>
  <c r="D93" i="43"/>
  <c r="E93" i="43" s="1"/>
  <c r="I92" i="43"/>
  <c r="K92" i="43" s="1"/>
  <c r="H92" i="43"/>
  <c r="J92" i="43" s="1"/>
  <c r="G92" i="43"/>
  <c r="F92" i="43"/>
  <c r="D92" i="43"/>
  <c r="E92" i="43" s="1"/>
  <c r="D91" i="43"/>
  <c r="E91" i="43" s="1"/>
  <c r="I90" i="43"/>
  <c r="K90" i="43" s="1"/>
  <c r="H90" i="43"/>
  <c r="J90" i="43" s="1"/>
  <c r="G90" i="43"/>
  <c r="F90" i="43"/>
  <c r="D90" i="43"/>
  <c r="E90" i="43" s="1"/>
  <c r="I89" i="43"/>
  <c r="K89" i="43" s="1"/>
  <c r="H89" i="43"/>
  <c r="J89" i="43" s="1"/>
  <c r="G89" i="43"/>
  <c r="F89" i="43"/>
  <c r="D89" i="43"/>
  <c r="E89" i="43" s="1"/>
  <c r="I88" i="43"/>
  <c r="K88" i="43" s="1"/>
  <c r="H88" i="43"/>
  <c r="J88" i="43" s="1"/>
  <c r="G88" i="43"/>
  <c r="F88" i="43"/>
  <c r="D88" i="43"/>
  <c r="E88" i="43" s="1"/>
  <c r="I87" i="43"/>
  <c r="H87" i="43"/>
  <c r="J87" i="43" s="1"/>
  <c r="G87" i="43"/>
  <c r="K87" i="43" s="1"/>
  <c r="F87" i="43"/>
  <c r="D87" i="43"/>
  <c r="E87" i="43" s="1"/>
  <c r="I86" i="43"/>
  <c r="H86" i="43"/>
  <c r="J86" i="43" s="1"/>
  <c r="G86" i="43"/>
  <c r="K86" i="43" s="1"/>
  <c r="F86" i="43"/>
  <c r="D86" i="43"/>
  <c r="E86" i="43" s="1"/>
  <c r="I85" i="43"/>
  <c r="K85" i="43" s="1"/>
  <c r="H85" i="43"/>
  <c r="J85" i="43" s="1"/>
  <c r="G85" i="43"/>
  <c r="F85" i="43"/>
  <c r="D85" i="43"/>
  <c r="E85" i="43" s="1"/>
  <c r="I84" i="43"/>
  <c r="K84" i="43" s="1"/>
  <c r="H84" i="43"/>
  <c r="J84" i="43" s="1"/>
  <c r="G84" i="43"/>
  <c r="F84" i="43"/>
  <c r="D84" i="43"/>
  <c r="E84" i="43" s="1"/>
  <c r="I83" i="43"/>
  <c r="K83" i="43" s="1"/>
  <c r="H83" i="43"/>
  <c r="J83" i="43" s="1"/>
  <c r="G83" i="43"/>
  <c r="F83" i="43"/>
  <c r="D83" i="43"/>
  <c r="E83" i="43" s="1"/>
  <c r="I82" i="43"/>
  <c r="H82" i="43"/>
  <c r="J82" i="43" s="1"/>
  <c r="G82" i="43"/>
  <c r="K82" i="43" s="1"/>
  <c r="F82" i="43"/>
  <c r="D82" i="43"/>
  <c r="E82" i="43" s="1"/>
  <c r="I81" i="43"/>
  <c r="H81" i="43"/>
  <c r="J81" i="43" s="1"/>
  <c r="G81" i="43"/>
  <c r="K81" i="43" s="1"/>
  <c r="F81" i="43"/>
  <c r="D81" i="43"/>
  <c r="E81" i="43" s="1"/>
  <c r="I80" i="43"/>
  <c r="H80" i="43"/>
  <c r="J80" i="43" s="1"/>
  <c r="G80" i="43"/>
  <c r="K80" i="43" s="1"/>
  <c r="F80" i="43"/>
  <c r="D80" i="43"/>
  <c r="E80" i="43" s="1"/>
  <c r="D79" i="43"/>
  <c r="E79" i="43" s="1"/>
  <c r="I78" i="43"/>
  <c r="K78" i="43" s="1"/>
  <c r="H78" i="43"/>
  <c r="J78" i="43" s="1"/>
  <c r="G78" i="43"/>
  <c r="F78" i="43"/>
  <c r="D78" i="43"/>
  <c r="E78" i="43" s="1"/>
  <c r="I77" i="43"/>
  <c r="K77" i="43" s="1"/>
  <c r="H77" i="43"/>
  <c r="J77" i="43" s="1"/>
  <c r="G77" i="43"/>
  <c r="F77" i="43"/>
  <c r="D77" i="43"/>
  <c r="E77" i="43" s="1"/>
  <c r="I76" i="43"/>
  <c r="K76" i="43" s="1"/>
  <c r="H76" i="43"/>
  <c r="J76" i="43" s="1"/>
  <c r="G76" i="43"/>
  <c r="F76" i="43"/>
  <c r="D76" i="43"/>
  <c r="E76" i="43" s="1"/>
  <c r="I75" i="43"/>
  <c r="K75" i="43" s="1"/>
  <c r="H75" i="43"/>
  <c r="J75" i="43" s="1"/>
  <c r="G75" i="43"/>
  <c r="F75" i="43"/>
  <c r="D75" i="43"/>
  <c r="E75" i="43" s="1"/>
  <c r="I74" i="43"/>
  <c r="K74" i="43" s="1"/>
  <c r="H74" i="43"/>
  <c r="J74" i="43" s="1"/>
  <c r="G74" i="43"/>
  <c r="F74" i="43"/>
  <c r="D74" i="43"/>
  <c r="E74" i="43" s="1"/>
  <c r="I73" i="43"/>
  <c r="K73" i="43" s="1"/>
  <c r="H73" i="43"/>
  <c r="J73" i="43" s="1"/>
  <c r="G73" i="43"/>
  <c r="F73" i="43"/>
  <c r="E73" i="43"/>
  <c r="D73" i="43"/>
  <c r="I72" i="43"/>
  <c r="K72" i="43" s="1"/>
  <c r="H72" i="43"/>
  <c r="J72" i="43" s="1"/>
  <c r="G72" i="43"/>
  <c r="F72" i="43"/>
  <c r="D72" i="43"/>
  <c r="E72" i="43" s="1"/>
  <c r="I71" i="43"/>
  <c r="K71" i="43" s="1"/>
  <c r="H71" i="43"/>
  <c r="G71" i="43"/>
  <c r="F71" i="43"/>
  <c r="J71" i="43" s="1"/>
  <c r="E71" i="43"/>
  <c r="D71" i="43"/>
  <c r="I70" i="43"/>
  <c r="K70" i="43" s="1"/>
  <c r="H70" i="43"/>
  <c r="G70" i="43"/>
  <c r="F70" i="43"/>
  <c r="J70" i="43" s="1"/>
  <c r="D70" i="43"/>
  <c r="E70" i="43" s="1"/>
  <c r="I69" i="43"/>
  <c r="H69" i="43"/>
  <c r="G69" i="43"/>
  <c r="F69" i="43"/>
  <c r="D69" i="43"/>
  <c r="E69" i="43" s="1"/>
  <c r="I68" i="43"/>
  <c r="H68" i="43"/>
  <c r="J68" i="43" s="1"/>
  <c r="G68" i="43"/>
  <c r="K68" i="43" s="1"/>
  <c r="F68" i="43"/>
  <c r="D68" i="43"/>
  <c r="E68" i="43" s="1"/>
  <c r="I67" i="43"/>
  <c r="H67" i="43"/>
  <c r="J67" i="43" s="1"/>
  <c r="G67" i="43"/>
  <c r="K67" i="43" s="1"/>
  <c r="F67" i="43"/>
  <c r="D67" i="43"/>
  <c r="E67" i="43" s="1"/>
  <c r="I66" i="43"/>
  <c r="H66" i="43"/>
  <c r="J66" i="43" s="1"/>
  <c r="G66" i="43"/>
  <c r="K66" i="43" s="1"/>
  <c r="F66" i="43"/>
  <c r="D66" i="43"/>
  <c r="E66" i="43" s="1"/>
  <c r="I65" i="43"/>
  <c r="K65" i="43" s="1"/>
  <c r="H65" i="43"/>
  <c r="J65" i="43" s="1"/>
  <c r="G65" i="43"/>
  <c r="F65" i="43"/>
  <c r="D65" i="43"/>
  <c r="E65" i="43" s="1"/>
  <c r="I64" i="43"/>
  <c r="K64" i="43" s="1"/>
  <c r="H64" i="43"/>
  <c r="J64" i="43" s="1"/>
  <c r="G64" i="43"/>
  <c r="F64" i="43"/>
  <c r="D64" i="43"/>
  <c r="E64" i="43" s="1"/>
  <c r="I63" i="43"/>
  <c r="K63" i="43" s="1"/>
  <c r="H63" i="43"/>
  <c r="J63" i="43" s="1"/>
  <c r="G63" i="43"/>
  <c r="F63" i="43"/>
  <c r="D63" i="43"/>
  <c r="E63" i="43" s="1"/>
  <c r="I62" i="43"/>
  <c r="K62" i="43" s="1"/>
  <c r="H62" i="43"/>
  <c r="J62" i="43" s="1"/>
  <c r="G62" i="43"/>
  <c r="F62" i="43"/>
  <c r="D62" i="43"/>
  <c r="E62" i="43" s="1"/>
  <c r="I61" i="43"/>
  <c r="K61" i="43" s="1"/>
  <c r="H61" i="43"/>
  <c r="J61" i="43" s="1"/>
  <c r="G61" i="43"/>
  <c r="F61" i="43"/>
  <c r="D61" i="43"/>
  <c r="E61" i="43" s="1"/>
  <c r="I59" i="43"/>
  <c r="K59" i="43" s="1"/>
  <c r="H59" i="43"/>
  <c r="J59" i="43" s="1"/>
  <c r="G59" i="43"/>
  <c r="F59" i="43"/>
  <c r="D59" i="43"/>
  <c r="E59" i="43" s="1"/>
  <c r="I58" i="43"/>
  <c r="K58" i="43" s="1"/>
  <c r="H58" i="43"/>
  <c r="J58" i="43" s="1"/>
  <c r="G58" i="43"/>
  <c r="F58" i="43"/>
  <c r="D58" i="43"/>
  <c r="E58" i="43" s="1"/>
  <c r="I57" i="43"/>
  <c r="K57" i="43" s="1"/>
  <c r="H57" i="43"/>
  <c r="J57" i="43" s="1"/>
  <c r="G57" i="43"/>
  <c r="F57" i="43"/>
  <c r="D57" i="43"/>
  <c r="E57" i="43" s="1"/>
  <c r="I56" i="43"/>
  <c r="K56" i="43" s="1"/>
  <c r="H56" i="43"/>
  <c r="J56" i="43" s="1"/>
  <c r="G56" i="43"/>
  <c r="F56" i="43"/>
  <c r="D56" i="43"/>
  <c r="E56" i="43" s="1"/>
  <c r="I55" i="43"/>
  <c r="K55" i="43" s="1"/>
  <c r="H55" i="43"/>
  <c r="J55" i="43" s="1"/>
  <c r="G55" i="43"/>
  <c r="F55" i="43"/>
  <c r="D55" i="43"/>
  <c r="E55" i="43" s="1"/>
  <c r="I54" i="43"/>
  <c r="K54" i="43" s="1"/>
  <c r="H54" i="43"/>
  <c r="J54" i="43" s="1"/>
  <c r="G54" i="43"/>
  <c r="F54" i="43"/>
  <c r="D54" i="43"/>
  <c r="E54" i="43" s="1"/>
  <c r="D53" i="43"/>
  <c r="E53" i="43" s="1"/>
  <c r="I52" i="43"/>
  <c r="K52" i="43" s="1"/>
  <c r="H52" i="43"/>
  <c r="G52" i="43"/>
  <c r="F52" i="43"/>
  <c r="J52" i="43" s="1"/>
  <c r="D52" i="43"/>
  <c r="E52" i="43" s="1"/>
  <c r="I51" i="43"/>
  <c r="K51" i="43" s="1"/>
  <c r="H51" i="43"/>
  <c r="G51" i="43"/>
  <c r="F51" i="43"/>
  <c r="J51" i="43" s="1"/>
  <c r="D51" i="43"/>
  <c r="E51" i="43" s="1"/>
  <c r="I50" i="43"/>
  <c r="K50" i="43" s="1"/>
  <c r="H50" i="43"/>
  <c r="G50" i="43"/>
  <c r="F50" i="43"/>
  <c r="J50" i="43" s="1"/>
  <c r="D50" i="43"/>
  <c r="E50" i="43" s="1"/>
  <c r="I49" i="43"/>
  <c r="K49" i="43" s="1"/>
  <c r="H49" i="43"/>
  <c r="G49" i="43"/>
  <c r="F49" i="43"/>
  <c r="J49" i="43" s="1"/>
  <c r="D49" i="43"/>
  <c r="E49" i="43" s="1"/>
  <c r="I48" i="43"/>
  <c r="K48" i="43" s="1"/>
  <c r="H48" i="43"/>
  <c r="G48" i="43"/>
  <c r="F48" i="43"/>
  <c r="J48" i="43" s="1"/>
  <c r="D48" i="43"/>
  <c r="E48" i="43" s="1"/>
  <c r="I47" i="43"/>
  <c r="K47" i="43" s="1"/>
  <c r="H47" i="43"/>
  <c r="G47" i="43"/>
  <c r="F47" i="43"/>
  <c r="J47" i="43" s="1"/>
  <c r="D47" i="43"/>
  <c r="E47" i="43" s="1"/>
  <c r="I46" i="43"/>
  <c r="K46" i="43" s="1"/>
  <c r="H46" i="43"/>
  <c r="J46" i="43" s="1"/>
  <c r="G46" i="43"/>
  <c r="F46" i="43"/>
  <c r="D46" i="43"/>
  <c r="E46" i="43" s="1"/>
  <c r="I45" i="43"/>
  <c r="K45" i="43" s="1"/>
  <c r="H45" i="43"/>
  <c r="G45" i="43"/>
  <c r="F45" i="43"/>
  <c r="J45" i="43" s="1"/>
  <c r="D45" i="43"/>
  <c r="E45" i="43" s="1"/>
  <c r="D44" i="43"/>
  <c r="E44" i="43" s="1"/>
  <c r="I43" i="43"/>
  <c r="K43" i="43" s="1"/>
  <c r="H43" i="43"/>
  <c r="J43" i="43" s="1"/>
  <c r="G43" i="43"/>
  <c r="F43" i="43"/>
  <c r="D43" i="43"/>
  <c r="E43" i="43" s="1"/>
  <c r="I42" i="43"/>
  <c r="K42" i="43" s="1"/>
  <c r="H42" i="43"/>
  <c r="J42" i="43" s="1"/>
  <c r="G42" i="43"/>
  <c r="F42" i="43"/>
  <c r="D42" i="43"/>
  <c r="E42" i="43" s="1"/>
  <c r="I41" i="43"/>
  <c r="K41" i="43" s="1"/>
  <c r="H41" i="43"/>
  <c r="J41" i="43" s="1"/>
  <c r="G41" i="43"/>
  <c r="F41" i="43"/>
  <c r="D41" i="43"/>
  <c r="E41" i="43" s="1"/>
  <c r="I40" i="43"/>
  <c r="K40" i="43" s="1"/>
  <c r="H40" i="43"/>
  <c r="J40" i="43" s="1"/>
  <c r="G40" i="43"/>
  <c r="F40" i="43"/>
  <c r="D40" i="43"/>
  <c r="E40" i="43" s="1"/>
  <c r="I39" i="43"/>
  <c r="K39" i="43" s="1"/>
  <c r="H39" i="43"/>
  <c r="J39" i="43" s="1"/>
  <c r="G39" i="43"/>
  <c r="F39" i="43"/>
  <c r="D39" i="43"/>
  <c r="E39" i="43" s="1"/>
  <c r="I38" i="43"/>
  <c r="K38" i="43" s="1"/>
  <c r="H38" i="43"/>
  <c r="J38" i="43" s="1"/>
  <c r="G38" i="43"/>
  <c r="F38" i="43"/>
  <c r="D38" i="43"/>
  <c r="E38" i="43" s="1"/>
  <c r="I37" i="43"/>
  <c r="K37" i="43" s="1"/>
  <c r="H37" i="43"/>
  <c r="J37" i="43" s="1"/>
  <c r="G37" i="43"/>
  <c r="F37" i="43"/>
  <c r="D37" i="43"/>
  <c r="E37" i="43" s="1"/>
  <c r="I36" i="43"/>
  <c r="K36" i="43" s="1"/>
  <c r="H36" i="43"/>
  <c r="J36" i="43" s="1"/>
  <c r="G36" i="43"/>
  <c r="F36" i="43"/>
  <c r="D36" i="43"/>
  <c r="E36" i="43" s="1"/>
  <c r="I35" i="43"/>
  <c r="K35" i="43" s="1"/>
  <c r="H35" i="43"/>
  <c r="J35" i="43" s="1"/>
  <c r="G35" i="43"/>
  <c r="F35" i="43"/>
  <c r="D35" i="43"/>
  <c r="E35" i="43" s="1"/>
  <c r="I34" i="43"/>
  <c r="K34" i="43" s="1"/>
  <c r="H34" i="43"/>
  <c r="J34" i="43" s="1"/>
  <c r="G34" i="43"/>
  <c r="F34" i="43"/>
  <c r="D34" i="43"/>
  <c r="E34" i="43" s="1"/>
  <c r="I33" i="43"/>
  <c r="K33" i="43" s="1"/>
  <c r="H33" i="43"/>
  <c r="J33" i="43" s="1"/>
  <c r="G33" i="43"/>
  <c r="F33" i="43"/>
  <c r="D33" i="43"/>
  <c r="E33" i="43" s="1"/>
  <c r="I32" i="43"/>
  <c r="K32" i="43" s="1"/>
  <c r="H32" i="43"/>
  <c r="J32" i="43" s="1"/>
  <c r="G32" i="43"/>
  <c r="F32" i="43"/>
  <c r="D32" i="43"/>
  <c r="E32" i="43" s="1"/>
  <c r="I31" i="43"/>
  <c r="K31" i="43" s="1"/>
  <c r="H31" i="43"/>
  <c r="J31" i="43" s="1"/>
  <c r="G31" i="43"/>
  <c r="F31" i="43"/>
  <c r="D31" i="43"/>
  <c r="E31" i="43" s="1"/>
  <c r="D30" i="43"/>
  <c r="E30" i="43" s="1"/>
  <c r="I29" i="43"/>
  <c r="K29" i="43" s="1"/>
  <c r="H29" i="43"/>
  <c r="G29" i="43"/>
  <c r="F29" i="43"/>
  <c r="J29" i="43" s="1"/>
  <c r="D29" i="43"/>
  <c r="E29" i="43" s="1"/>
  <c r="D17" i="43"/>
  <c r="E17" i="43" s="1"/>
  <c r="I16" i="43"/>
  <c r="K16" i="43" s="1"/>
  <c r="H16" i="43"/>
  <c r="J16" i="43" s="1"/>
  <c r="G16" i="43"/>
  <c r="F16" i="43"/>
  <c r="D16" i="43"/>
  <c r="E16" i="43" s="1"/>
  <c r="I15" i="43"/>
  <c r="K15" i="43" s="1"/>
  <c r="H15" i="43"/>
  <c r="J15" i="43" s="1"/>
  <c r="G15" i="43"/>
  <c r="F15" i="43"/>
  <c r="D15" i="43"/>
  <c r="E15" i="43" s="1"/>
  <c r="I14" i="43"/>
  <c r="K14" i="43" s="1"/>
  <c r="H14" i="43"/>
  <c r="J14" i="43" s="1"/>
  <c r="G14" i="43"/>
  <c r="F14" i="43"/>
  <c r="D14" i="43"/>
  <c r="E14" i="43" s="1"/>
  <c r="I13" i="43"/>
  <c r="K13" i="43" s="1"/>
  <c r="H13" i="43"/>
  <c r="J13" i="43" s="1"/>
  <c r="G13" i="43"/>
  <c r="F13" i="43"/>
  <c r="D13" i="43"/>
  <c r="E13" i="43" s="1"/>
  <c r="I12" i="43"/>
  <c r="K12" i="43" s="1"/>
  <c r="H12" i="43"/>
  <c r="J12" i="43" s="1"/>
  <c r="G12" i="43"/>
  <c r="F12" i="43"/>
  <c r="D12" i="43"/>
  <c r="E12" i="43" s="1"/>
  <c r="I11" i="43"/>
  <c r="K11" i="43" s="1"/>
  <c r="H11" i="43"/>
  <c r="J11" i="43" s="1"/>
  <c r="G11" i="43"/>
  <c r="F11" i="43"/>
  <c r="D11" i="43"/>
  <c r="E11" i="43" s="1"/>
  <c r="I10" i="43"/>
  <c r="K10" i="43" s="1"/>
  <c r="H10" i="43"/>
  <c r="J10" i="43" s="1"/>
  <c r="G10" i="43"/>
  <c r="F10" i="43"/>
  <c r="D10" i="43"/>
  <c r="E10" i="43" s="1"/>
  <c r="I9" i="43"/>
  <c r="K9" i="43" s="1"/>
  <c r="H9" i="43"/>
  <c r="J9" i="43" s="1"/>
  <c r="G9" i="43"/>
  <c r="F9" i="43"/>
  <c r="D9" i="43"/>
  <c r="E9" i="43" s="1"/>
  <c r="I8" i="43"/>
  <c r="K8" i="43" s="1"/>
  <c r="H8" i="43"/>
  <c r="H7" i="43" s="1"/>
  <c r="J7" i="43" s="1"/>
  <c r="G8" i="43"/>
  <c r="F8" i="43"/>
  <c r="D8" i="43"/>
  <c r="E8" i="43" s="1"/>
  <c r="I7" i="43"/>
  <c r="K7" i="43" s="1"/>
  <c r="G7" i="43"/>
  <c r="F7" i="43"/>
  <c r="D7" i="43"/>
  <c r="E7" i="43" s="1"/>
  <c r="J8" i="43" l="1"/>
</calcChain>
</file>

<file path=xl/comments1.xml><?xml version="1.0" encoding="utf-8"?>
<comments xmlns="http://schemas.openxmlformats.org/spreadsheetml/2006/main">
  <authors>
    <author>lenovo</author>
  </authors>
  <commentList>
    <comment ref="D70" authorId="0">
      <text>
        <r>
          <rPr>
            <b/>
            <sz val="9"/>
            <rFont val="宋体"/>
            <family val="3"/>
            <charset val="134"/>
          </rPr>
          <t>lenovo:</t>
        </r>
        <r>
          <rPr>
            <sz val="9"/>
            <rFont val="宋体"/>
            <family val="3"/>
            <charset val="134"/>
          </rPr>
          <t xml:space="preserve">
总投资9.02亿元，含新昌段</t>
        </r>
      </text>
    </comment>
    <comment ref="D91" authorId="0">
      <text>
        <r>
          <rPr>
            <b/>
            <sz val="9"/>
            <rFont val="宋体"/>
            <family val="3"/>
            <charset val="134"/>
          </rPr>
          <t>lenovo:</t>
        </r>
        <r>
          <rPr>
            <sz val="9"/>
            <rFont val="宋体"/>
            <family val="3"/>
            <charset val="134"/>
          </rPr>
          <t xml:space="preserve">
总投资11.198亿元，含嵊泗县部分</t>
        </r>
      </text>
    </comment>
  </commentList>
</comments>
</file>

<file path=xl/sharedStrings.xml><?xml version="1.0" encoding="utf-8"?>
<sst xmlns="http://schemas.openxmlformats.org/spreadsheetml/2006/main" count="1801" uniqueCount="751">
  <si>
    <t>附件1</t>
  </si>
  <si>
    <t>2021年市县（市、区）年度投资计划完成情况</t>
  </si>
  <si>
    <t>序号</t>
  </si>
  <si>
    <t>市、县（市、区）</t>
  </si>
  <si>
    <t>年度投资计划及完成情况</t>
  </si>
  <si>
    <r>
      <t>2021</t>
    </r>
    <r>
      <rPr>
        <b/>
        <sz val="11"/>
        <rFont val="仿宋_GB2312"/>
        <family val="3"/>
        <charset val="134"/>
      </rPr>
      <t>年中央投资计划及完成情况</t>
    </r>
  </si>
  <si>
    <r>
      <t>年度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  <charset val="134"/>
      </rPr>
      <t>目标</t>
    </r>
  </si>
  <si>
    <r>
      <t>1~3</t>
    </r>
    <r>
      <rPr>
        <b/>
        <sz val="11"/>
        <rFont val="仿宋_GB2312"/>
        <family val="3"/>
        <charset val="134"/>
      </rPr>
      <t>月完成投资</t>
    </r>
  </si>
  <si>
    <r>
      <t>1~3</t>
    </r>
    <r>
      <rPr>
        <b/>
        <sz val="11"/>
        <rFont val="仿宋_GB2312"/>
        <family val="3"/>
        <charset val="134"/>
      </rPr>
      <t>月完成投资率</t>
    </r>
  </si>
  <si>
    <r>
      <t>投资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  <charset val="134"/>
      </rPr>
      <t>计划</t>
    </r>
  </si>
  <si>
    <r>
      <t>中央</t>
    </r>
    <r>
      <rPr>
        <b/>
        <sz val="11"/>
        <rFont val="Times New Roman"/>
        <family val="1"/>
      </rPr>
      <t xml:space="preserve">
</t>
    </r>
    <r>
      <rPr>
        <b/>
        <sz val="11"/>
        <rFont val="仿宋_GB2312"/>
        <family val="3"/>
        <charset val="134"/>
      </rPr>
      <t>资金</t>
    </r>
  </si>
  <si>
    <t>完成投资计划</t>
  </si>
  <si>
    <t>完成中央资金</t>
  </si>
  <si>
    <t>投资计划完成率</t>
  </si>
  <si>
    <t>中央资金完成率</t>
  </si>
  <si>
    <t>亿元</t>
  </si>
  <si>
    <t>万元</t>
  </si>
  <si>
    <r>
      <rPr>
        <b/>
        <sz val="11"/>
        <color theme="1"/>
        <rFont val="仿宋_GB2312"/>
        <family val="3"/>
        <charset val="134"/>
      </rPr>
      <t>总计</t>
    </r>
  </si>
  <si>
    <r>
      <rPr>
        <b/>
        <sz val="11"/>
        <color theme="1"/>
        <rFont val="仿宋_GB2312"/>
        <family val="3"/>
        <charset val="134"/>
      </rPr>
      <t>一</t>
    </r>
  </si>
  <si>
    <r>
      <rPr>
        <b/>
        <sz val="11"/>
        <color theme="1"/>
        <rFont val="仿宋_GB2312"/>
        <family val="3"/>
        <charset val="134"/>
      </rPr>
      <t>杭州市</t>
    </r>
  </si>
  <si>
    <r>
      <rPr>
        <sz val="11"/>
        <color theme="1"/>
        <rFont val="仿宋_GB2312"/>
        <family val="3"/>
        <charset val="134"/>
      </rPr>
      <t>杭州市本级</t>
    </r>
  </si>
  <si>
    <r>
      <rPr>
        <sz val="11"/>
        <color theme="1"/>
        <rFont val="仿宋_GB2312"/>
        <family val="3"/>
        <charset val="134"/>
      </rPr>
      <t>萧山区</t>
    </r>
  </si>
  <si>
    <r>
      <rPr>
        <sz val="11"/>
        <color theme="1"/>
        <rFont val="仿宋_GB2312"/>
        <family val="3"/>
        <charset val="134"/>
      </rPr>
      <t>余杭区</t>
    </r>
  </si>
  <si>
    <r>
      <rPr>
        <sz val="11"/>
        <color theme="1"/>
        <rFont val="仿宋_GB2312"/>
        <family val="3"/>
        <charset val="134"/>
      </rPr>
      <t>富阳区</t>
    </r>
  </si>
  <si>
    <r>
      <rPr>
        <sz val="11"/>
        <color theme="1"/>
        <rFont val="仿宋_GB2312"/>
        <family val="3"/>
        <charset val="134"/>
      </rPr>
      <t>桐庐县</t>
    </r>
  </si>
  <si>
    <r>
      <rPr>
        <sz val="11"/>
        <color theme="1"/>
        <rFont val="仿宋_GB2312"/>
        <family val="3"/>
        <charset val="134"/>
      </rPr>
      <t>临安区</t>
    </r>
  </si>
  <si>
    <r>
      <rPr>
        <sz val="11"/>
        <color theme="1"/>
        <rFont val="仿宋_GB2312"/>
        <family val="3"/>
        <charset val="134"/>
      </rPr>
      <t>建德市</t>
    </r>
  </si>
  <si>
    <r>
      <rPr>
        <sz val="11"/>
        <color theme="1"/>
        <rFont val="仿宋_GB2312"/>
        <family val="3"/>
        <charset val="134"/>
      </rPr>
      <t>淳安县</t>
    </r>
  </si>
  <si>
    <r>
      <rPr>
        <b/>
        <sz val="11"/>
        <color theme="1"/>
        <rFont val="仿宋_GB2312"/>
        <family val="3"/>
        <charset val="134"/>
      </rPr>
      <t>二</t>
    </r>
  </si>
  <si>
    <r>
      <rPr>
        <b/>
        <sz val="11"/>
        <color theme="1"/>
        <rFont val="仿宋_GB2312"/>
        <family val="3"/>
        <charset val="134"/>
      </rPr>
      <t>宁波市</t>
    </r>
  </si>
  <si>
    <t>/</t>
  </si>
  <si>
    <r>
      <rPr>
        <sz val="11"/>
        <color theme="1"/>
        <rFont val="仿宋_GB2312"/>
        <family val="3"/>
        <charset val="134"/>
      </rPr>
      <t>宁波市本级</t>
    </r>
  </si>
  <si>
    <r>
      <rPr>
        <sz val="11"/>
        <color theme="1"/>
        <rFont val="仿宋_GB2312"/>
        <family val="3"/>
        <charset val="134"/>
      </rPr>
      <t>海曙区</t>
    </r>
  </si>
  <si>
    <r>
      <rPr>
        <sz val="11"/>
        <color theme="1"/>
        <rFont val="仿宋_GB2312"/>
        <family val="3"/>
        <charset val="134"/>
      </rPr>
      <t>江北区</t>
    </r>
  </si>
  <si>
    <r>
      <rPr>
        <sz val="11"/>
        <color theme="1"/>
        <rFont val="仿宋_GB2312"/>
        <family val="3"/>
        <charset val="134"/>
      </rPr>
      <t>镇海区</t>
    </r>
  </si>
  <si>
    <r>
      <rPr>
        <sz val="11"/>
        <color theme="1"/>
        <rFont val="仿宋_GB2312"/>
        <family val="3"/>
        <charset val="134"/>
      </rPr>
      <t>北仑区</t>
    </r>
  </si>
  <si>
    <r>
      <rPr>
        <sz val="11"/>
        <color theme="1"/>
        <rFont val="仿宋_GB2312"/>
        <family val="3"/>
        <charset val="134"/>
      </rPr>
      <t>鄞州区</t>
    </r>
  </si>
  <si>
    <r>
      <rPr>
        <sz val="11"/>
        <color theme="1"/>
        <rFont val="仿宋_GB2312"/>
        <family val="3"/>
        <charset val="134"/>
      </rPr>
      <t>奉化区</t>
    </r>
  </si>
  <si>
    <r>
      <rPr>
        <sz val="11"/>
        <color theme="1"/>
        <rFont val="仿宋_GB2312"/>
        <family val="3"/>
        <charset val="134"/>
      </rPr>
      <t>余姚市</t>
    </r>
  </si>
  <si>
    <r>
      <rPr>
        <sz val="11"/>
        <color theme="1"/>
        <rFont val="仿宋_GB2312"/>
        <family val="3"/>
        <charset val="134"/>
      </rPr>
      <t>慈溪市</t>
    </r>
  </si>
  <si>
    <r>
      <rPr>
        <sz val="11"/>
        <color theme="1"/>
        <rFont val="仿宋_GB2312"/>
        <family val="3"/>
        <charset val="134"/>
      </rPr>
      <t>宁海县</t>
    </r>
  </si>
  <si>
    <r>
      <rPr>
        <sz val="11"/>
        <color theme="1"/>
        <rFont val="仿宋_GB2312"/>
        <family val="3"/>
        <charset val="134"/>
      </rPr>
      <t>象山县</t>
    </r>
  </si>
  <si>
    <r>
      <rPr>
        <b/>
        <sz val="11"/>
        <color theme="1"/>
        <rFont val="仿宋_GB2312"/>
        <family val="3"/>
        <charset val="134"/>
      </rPr>
      <t>三</t>
    </r>
  </si>
  <si>
    <r>
      <rPr>
        <b/>
        <sz val="11"/>
        <color theme="1"/>
        <rFont val="仿宋_GB2312"/>
        <family val="3"/>
        <charset val="134"/>
      </rPr>
      <t>温州市</t>
    </r>
  </si>
  <si>
    <r>
      <rPr>
        <sz val="11"/>
        <color theme="1"/>
        <rFont val="仿宋_GB2312"/>
        <family val="3"/>
        <charset val="134"/>
      </rPr>
      <t>温州市本级</t>
    </r>
  </si>
  <si>
    <r>
      <rPr>
        <sz val="11"/>
        <color theme="1"/>
        <rFont val="仿宋_GB2312"/>
        <family val="3"/>
        <charset val="134"/>
      </rPr>
      <t>鹿城区</t>
    </r>
  </si>
  <si>
    <r>
      <rPr>
        <sz val="11"/>
        <color theme="1"/>
        <rFont val="仿宋_GB2312"/>
        <family val="3"/>
        <charset val="134"/>
      </rPr>
      <t>瓯海区</t>
    </r>
  </si>
  <si>
    <r>
      <rPr>
        <sz val="11"/>
        <color theme="1"/>
        <rFont val="仿宋_GB2312"/>
        <family val="3"/>
        <charset val="134"/>
      </rPr>
      <t>龙湾区</t>
    </r>
  </si>
  <si>
    <r>
      <rPr>
        <sz val="11"/>
        <color theme="1"/>
        <rFont val="仿宋_GB2312"/>
        <family val="3"/>
        <charset val="134"/>
      </rPr>
      <t>洞头区</t>
    </r>
  </si>
  <si>
    <r>
      <rPr>
        <sz val="11"/>
        <color theme="1"/>
        <rFont val="仿宋_GB2312"/>
        <family val="3"/>
        <charset val="134"/>
      </rPr>
      <t>乐清市</t>
    </r>
  </si>
  <si>
    <r>
      <rPr>
        <sz val="11"/>
        <color theme="1"/>
        <rFont val="仿宋_GB2312"/>
        <family val="3"/>
        <charset val="134"/>
      </rPr>
      <t>瑞安市</t>
    </r>
  </si>
  <si>
    <r>
      <rPr>
        <sz val="11"/>
        <color theme="1"/>
        <rFont val="仿宋_GB2312"/>
        <family val="3"/>
        <charset val="134"/>
      </rPr>
      <t>永嘉县</t>
    </r>
  </si>
  <si>
    <r>
      <rPr>
        <sz val="11"/>
        <color theme="1"/>
        <rFont val="仿宋_GB2312"/>
        <family val="3"/>
        <charset val="134"/>
      </rPr>
      <t>平阳县</t>
    </r>
  </si>
  <si>
    <r>
      <rPr>
        <sz val="11"/>
        <color theme="1"/>
        <rFont val="仿宋_GB2312"/>
        <family val="3"/>
        <charset val="134"/>
      </rPr>
      <t>苍南县</t>
    </r>
  </si>
  <si>
    <r>
      <rPr>
        <sz val="11"/>
        <color theme="1"/>
        <rFont val="仿宋_GB2312"/>
        <family val="3"/>
        <charset val="134"/>
      </rPr>
      <t>文成县</t>
    </r>
  </si>
  <si>
    <r>
      <rPr>
        <sz val="11"/>
        <color theme="1"/>
        <rFont val="仿宋_GB2312"/>
        <family val="3"/>
        <charset val="134"/>
      </rPr>
      <t>泰顺县</t>
    </r>
  </si>
  <si>
    <r>
      <rPr>
        <sz val="11"/>
        <color theme="1"/>
        <rFont val="仿宋_GB2312"/>
        <family val="3"/>
        <charset val="134"/>
      </rPr>
      <t>龙港市</t>
    </r>
  </si>
  <si>
    <r>
      <rPr>
        <b/>
        <sz val="11"/>
        <color theme="1"/>
        <rFont val="仿宋_GB2312"/>
        <family val="3"/>
        <charset val="134"/>
      </rPr>
      <t>四</t>
    </r>
  </si>
  <si>
    <r>
      <rPr>
        <b/>
        <sz val="11"/>
        <color theme="1"/>
        <rFont val="仿宋_GB2312"/>
        <family val="3"/>
        <charset val="134"/>
      </rPr>
      <t>嘉兴市</t>
    </r>
  </si>
  <si>
    <r>
      <rPr>
        <sz val="11"/>
        <color theme="1"/>
        <rFont val="仿宋_GB2312"/>
        <family val="3"/>
        <charset val="134"/>
      </rPr>
      <t>嘉兴市本级</t>
    </r>
  </si>
  <si>
    <r>
      <rPr>
        <sz val="11"/>
        <color theme="1"/>
        <rFont val="仿宋_GB2312"/>
        <family val="3"/>
        <charset val="134"/>
      </rPr>
      <t>南湖区</t>
    </r>
  </si>
  <si>
    <r>
      <rPr>
        <sz val="11"/>
        <color theme="1"/>
        <rFont val="仿宋_GB2312"/>
        <family val="3"/>
        <charset val="134"/>
      </rPr>
      <t>秀洲区</t>
    </r>
  </si>
  <si>
    <r>
      <rPr>
        <sz val="11"/>
        <color theme="1"/>
        <rFont val="仿宋_GB2312"/>
        <family val="3"/>
        <charset val="134"/>
      </rPr>
      <t>海宁市</t>
    </r>
  </si>
  <si>
    <r>
      <rPr>
        <sz val="11"/>
        <color theme="1"/>
        <rFont val="仿宋_GB2312"/>
        <family val="3"/>
        <charset val="134"/>
      </rPr>
      <t>平湖市</t>
    </r>
  </si>
  <si>
    <r>
      <rPr>
        <sz val="11"/>
        <color theme="1"/>
        <rFont val="仿宋_GB2312"/>
        <family val="3"/>
        <charset val="134"/>
      </rPr>
      <t>桐乡市</t>
    </r>
  </si>
  <si>
    <r>
      <rPr>
        <sz val="11"/>
        <color theme="1"/>
        <rFont val="仿宋_GB2312"/>
        <family val="3"/>
        <charset val="134"/>
      </rPr>
      <t>嘉善县</t>
    </r>
  </si>
  <si>
    <r>
      <rPr>
        <sz val="11"/>
        <color theme="1"/>
        <rFont val="仿宋_GB2312"/>
        <family val="3"/>
        <charset val="134"/>
      </rPr>
      <t>海盐县</t>
    </r>
  </si>
  <si>
    <r>
      <rPr>
        <b/>
        <sz val="11"/>
        <color theme="1"/>
        <rFont val="仿宋_GB2312"/>
        <family val="3"/>
        <charset val="134"/>
      </rPr>
      <t>五</t>
    </r>
  </si>
  <si>
    <r>
      <rPr>
        <b/>
        <sz val="11"/>
        <color theme="1"/>
        <rFont val="仿宋_GB2312"/>
        <family val="3"/>
        <charset val="134"/>
      </rPr>
      <t>湖州市</t>
    </r>
  </si>
  <si>
    <r>
      <rPr>
        <sz val="11"/>
        <color theme="1"/>
        <rFont val="仿宋_GB2312"/>
        <family val="3"/>
        <charset val="134"/>
      </rPr>
      <t>湖州市本级</t>
    </r>
  </si>
  <si>
    <r>
      <rPr>
        <sz val="11"/>
        <color theme="1"/>
        <rFont val="仿宋_GB2312"/>
        <family val="3"/>
        <charset val="134"/>
      </rPr>
      <t>吴兴区</t>
    </r>
  </si>
  <si>
    <r>
      <rPr>
        <sz val="11"/>
        <color theme="1"/>
        <rFont val="仿宋_GB2312"/>
        <family val="3"/>
        <charset val="134"/>
      </rPr>
      <t>南浔区</t>
    </r>
  </si>
  <si>
    <r>
      <rPr>
        <sz val="11"/>
        <color theme="1"/>
        <rFont val="仿宋_GB2312"/>
        <family val="3"/>
        <charset val="134"/>
      </rPr>
      <t>德清县</t>
    </r>
  </si>
  <si>
    <r>
      <rPr>
        <sz val="11"/>
        <color theme="1"/>
        <rFont val="仿宋_GB2312"/>
        <family val="3"/>
        <charset val="134"/>
      </rPr>
      <t>安吉县</t>
    </r>
  </si>
  <si>
    <r>
      <rPr>
        <sz val="11"/>
        <color theme="1"/>
        <rFont val="仿宋_GB2312"/>
        <family val="3"/>
        <charset val="134"/>
      </rPr>
      <t>长兴县</t>
    </r>
  </si>
  <si>
    <r>
      <rPr>
        <b/>
        <sz val="11"/>
        <color theme="1"/>
        <rFont val="仿宋_GB2312"/>
        <family val="3"/>
        <charset val="134"/>
      </rPr>
      <t>六</t>
    </r>
  </si>
  <si>
    <r>
      <rPr>
        <b/>
        <sz val="11"/>
        <color theme="1"/>
        <rFont val="仿宋_GB2312"/>
        <family val="3"/>
        <charset val="134"/>
      </rPr>
      <t>绍兴市</t>
    </r>
  </si>
  <si>
    <r>
      <rPr>
        <sz val="11"/>
        <color theme="1"/>
        <rFont val="仿宋_GB2312"/>
        <family val="3"/>
        <charset val="134"/>
      </rPr>
      <t>绍兴市本级</t>
    </r>
  </si>
  <si>
    <r>
      <rPr>
        <sz val="11"/>
        <color theme="1"/>
        <rFont val="仿宋_GB2312"/>
        <family val="3"/>
        <charset val="134"/>
      </rPr>
      <t>越城区</t>
    </r>
  </si>
  <si>
    <r>
      <rPr>
        <sz val="11"/>
        <color theme="1"/>
        <rFont val="仿宋_GB2312"/>
        <family val="3"/>
        <charset val="134"/>
      </rPr>
      <t>柯桥区</t>
    </r>
  </si>
  <si>
    <r>
      <rPr>
        <sz val="11"/>
        <color theme="1"/>
        <rFont val="仿宋_GB2312"/>
        <family val="3"/>
        <charset val="134"/>
      </rPr>
      <t>上虞区</t>
    </r>
  </si>
  <si>
    <r>
      <rPr>
        <sz val="11"/>
        <color theme="1"/>
        <rFont val="仿宋_GB2312"/>
        <family val="3"/>
        <charset val="134"/>
      </rPr>
      <t>诸暨市</t>
    </r>
  </si>
  <si>
    <r>
      <rPr>
        <sz val="11"/>
        <color theme="1"/>
        <rFont val="仿宋_GB2312"/>
        <family val="3"/>
        <charset val="134"/>
      </rPr>
      <t>嵊州市</t>
    </r>
  </si>
  <si>
    <r>
      <rPr>
        <sz val="11"/>
        <color theme="1"/>
        <rFont val="仿宋_GB2312"/>
        <family val="3"/>
        <charset val="134"/>
      </rPr>
      <t>新昌县</t>
    </r>
  </si>
  <si>
    <r>
      <rPr>
        <b/>
        <sz val="11"/>
        <color theme="1"/>
        <rFont val="仿宋_GB2312"/>
        <family val="3"/>
        <charset val="134"/>
      </rPr>
      <t>七</t>
    </r>
  </si>
  <si>
    <r>
      <rPr>
        <b/>
        <sz val="11"/>
        <color theme="1"/>
        <rFont val="仿宋_GB2312"/>
        <family val="3"/>
        <charset val="134"/>
      </rPr>
      <t>金华市</t>
    </r>
  </si>
  <si>
    <r>
      <rPr>
        <sz val="11"/>
        <color theme="1"/>
        <rFont val="仿宋_GB2312"/>
        <family val="3"/>
        <charset val="134"/>
      </rPr>
      <t>金华市本级</t>
    </r>
  </si>
  <si>
    <r>
      <rPr>
        <sz val="11"/>
        <color theme="1"/>
        <rFont val="仿宋_GB2312"/>
        <family val="3"/>
        <charset val="134"/>
      </rPr>
      <t>婺城区</t>
    </r>
  </si>
  <si>
    <r>
      <rPr>
        <sz val="11"/>
        <color theme="1"/>
        <rFont val="仿宋_GB2312"/>
        <family val="3"/>
        <charset val="134"/>
      </rPr>
      <t>金东区</t>
    </r>
  </si>
  <si>
    <r>
      <rPr>
        <sz val="11"/>
        <color theme="1"/>
        <rFont val="仿宋_GB2312"/>
        <family val="3"/>
        <charset val="134"/>
      </rPr>
      <t>兰溪市</t>
    </r>
  </si>
  <si>
    <r>
      <rPr>
        <sz val="11"/>
        <color theme="1"/>
        <rFont val="仿宋_GB2312"/>
        <family val="3"/>
        <charset val="134"/>
      </rPr>
      <t>东阳市</t>
    </r>
  </si>
  <si>
    <r>
      <rPr>
        <sz val="11"/>
        <color theme="1"/>
        <rFont val="仿宋_GB2312"/>
        <family val="3"/>
        <charset val="134"/>
      </rPr>
      <t>义乌市</t>
    </r>
  </si>
  <si>
    <r>
      <rPr>
        <sz val="11"/>
        <color theme="1"/>
        <rFont val="仿宋_GB2312"/>
        <family val="3"/>
        <charset val="134"/>
      </rPr>
      <t>永康市</t>
    </r>
  </si>
  <si>
    <r>
      <rPr>
        <sz val="11"/>
        <color theme="1"/>
        <rFont val="仿宋_GB2312"/>
        <family val="3"/>
        <charset val="134"/>
      </rPr>
      <t>浦江县</t>
    </r>
  </si>
  <si>
    <r>
      <rPr>
        <sz val="11"/>
        <color theme="1"/>
        <rFont val="仿宋_GB2312"/>
        <family val="3"/>
        <charset val="134"/>
      </rPr>
      <t>武义县</t>
    </r>
  </si>
  <si>
    <r>
      <rPr>
        <sz val="11"/>
        <color theme="1"/>
        <rFont val="仿宋_GB2312"/>
        <family val="3"/>
        <charset val="134"/>
      </rPr>
      <t>磐安县</t>
    </r>
  </si>
  <si>
    <r>
      <rPr>
        <b/>
        <sz val="11"/>
        <color theme="1"/>
        <rFont val="仿宋_GB2312"/>
        <family val="3"/>
        <charset val="134"/>
      </rPr>
      <t>八</t>
    </r>
  </si>
  <si>
    <r>
      <rPr>
        <b/>
        <sz val="11"/>
        <color theme="1"/>
        <rFont val="仿宋_GB2312"/>
        <family val="3"/>
        <charset val="134"/>
      </rPr>
      <t>衢州市</t>
    </r>
  </si>
  <si>
    <r>
      <rPr>
        <sz val="11"/>
        <color theme="1"/>
        <rFont val="仿宋_GB2312"/>
        <family val="3"/>
        <charset val="134"/>
      </rPr>
      <t>衢州市本级</t>
    </r>
  </si>
  <si>
    <r>
      <rPr>
        <sz val="11"/>
        <color theme="1"/>
        <rFont val="仿宋_GB2312"/>
        <family val="3"/>
        <charset val="134"/>
      </rPr>
      <t>柯城区</t>
    </r>
  </si>
  <si>
    <r>
      <rPr>
        <sz val="11"/>
        <color theme="1"/>
        <rFont val="仿宋_GB2312"/>
        <family val="3"/>
        <charset val="134"/>
      </rPr>
      <t>衢江区</t>
    </r>
  </si>
  <si>
    <r>
      <rPr>
        <sz val="11"/>
        <color theme="1"/>
        <rFont val="仿宋_GB2312"/>
        <family val="3"/>
        <charset val="134"/>
      </rPr>
      <t>江山市</t>
    </r>
  </si>
  <si>
    <r>
      <rPr>
        <sz val="11"/>
        <color theme="1"/>
        <rFont val="仿宋_GB2312"/>
        <family val="3"/>
        <charset val="134"/>
      </rPr>
      <t>龙游县</t>
    </r>
  </si>
  <si>
    <r>
      <rPr>
        <sz val="11"/>
        <color theme="1"/>
        <rFont val="仿宋_GB2312"/>
        <family val="3"/>
        <charset val="134"/>
      </rPr>
      <t>常山县</t>
    </r>
  </si>
  <si>
    <r>
      <rPr>
        <sz val="11"/>
        <color theme="1"/>
        <rFont val="仿宋_GB2312"/>
        <family val="3"/>
        <charset val="134"/>
      </rPr>
      <t>开化县</t>
    </r>
  </si>
  <si>
    <r>
      <rPr>
        <b/>
        <sz val="11"/>
        <color theme="1"/>
        <rFont val="仿宋_GB2312"/>
        <family val="3"/>
        <charset val="134"/>
      </rPr>
      <t>九</t>
    </r>
  </si>
  <si>
    <r>
      <rPr>
        <b/>
        <sz val="11"/>
        <color theme="1"/>
        <rFont val="仿宋_GB2312"/>
        <family val="3"/>
        <charset val="134"/>
      </rPr>
      <t>舟山市</t>
    </r>
  </si>
  <si>
    <r>
      <rPr>
        <sz val="11"/>
        <color theme="1"/>
        <rFont val="仿宋_GB2312"/>
        <family val="3"/>
        <charset val="134"/>
      </rPr>
      <t>舟山市本级</t>
    </r>
  </si>
  <si>
    <r>
      <rPr>
        <sz val="11"/>
        <color theme="1"/>
        <rFont val="仿宋_GB2312"/>
        <family val="3"/>
        <charset val="134"/>
      </rPr>
      <t>定海区</t>
    </r>
  </si>
  <si>
    <r>
      <rPr>
        <sz val="11"/>
        <color theme="1"/>
        <rFont val="仿宋_GB2312"/>
        <family val="3"/>
        <charset val="134"/>
      </rPr>
      <t>普陀区</t>
    </r>
  </si>
  <si>
    <r>
      <rPr>
        <sz val="11"/>
        <color theme="1"/>
        <rFont val="仿宋_GB2312"/>
        <family val="3"/>
        <charset val="134"/>
      </rPr>
      <t>岱山县</t>
    </r>
  </si>
  <si>
    <r>
      <rPr>
        <sz val="11"/>
        <color theme="1"/>
        <rFont val="仿宋_GB2312"/>
        <family val="3"/>
        <charset val="134"/>
      </rPr>
      <t>嵊泗县</t>
    </r>
  </si>
  <si>
    <r>
      <rPr>
        <b/>
        <sz val="11"/>
        <color theme="1"/>
        <rFont val="仿宋_GB2312"/>
        <family val="3"/>
        <charset val="134"/>
      </rPr>
      <t>十</t>
    </r>
  </si>
  <si>
    <r>
      <rPr>
        <b/>
        <sz val="11"/>
        <color theme="1"/>
        <rFont val="仿宋_GB2312"/>
        <family val="3"/>
        <charset val="134"/>
      </rPr>
      <t>台州市</t>
    </r>
  </si>
  <si>
    <r>
      <rPr>
        <sz val="11"/>
        <color theme="1"/>
        <rFont val="仿宋_GB2312"/>
        <family val="3"/>
        <charset val="134"/>
      </rPr>
      <t>台州市本级</t>
    </r>
  </si>
  <si>
    <r>
      <rPr>
        <sz val="11"/>
        <color theme="1"/>
        <rFont val="仿宋_GB2312"/>
        <family val="3"/>
        <charset val="134"/>
      </rPr>
      <t>椒江区</t>
    </r>
  </si>
  <si>
    <r>
      <rPr>
        <sz val="11"/>
        <color theme="1"/>
        <rFont val="仿宋_GB2312"/>
        <family val="3"/>
        <charset val="134"/>
      </rPr>
      <t>黄岩区</t>
    </r>
  </si>
  <si>
    <r>
      <rPr>
        <sz val="11"/>
        <color theme="1"/>
        <rFont val="仿宋_GB2312"/>
        <family val="3"/>
        <charset val="134"/>
      </rPr>
      <t>路桥区</t>
    </r>
  </si>
  <si>
    <r>
      <rPr>
        <sz val="11"/>
        <color theme="1"/>
        <rFont val="仿宋_GB2312"/>
        <family val="3"/>
        <charset val="134"/>
      </rPr>
      <t>温岭市</t>
    </r>
  </si>
  <si>
    <r>
      <rPr>
        <sz val="11"/>
        <color theme="1"/>
        <rFont val="仿宋_GB2312"/>
        <family val="3"/>
        <charset val="134"/>
      </rPr>
      <t>临海市</t>
    </r>
  </si>
  <si>
    <r>
      <rPr>
        <sz val="11"/>
        <color theme="1"/>
        <rFont val="仿宋_GB2312"/>
        <family val="3"/>
        <charset val="134"/>
      </rPr>
      <t>玉环市</t>
    </r>
  </si>
  <si>
    <r>
      <rPr>
        <sz val="11"/>
        <color theme="1"/>
        <rFont val="仿宋_GB2312"/>
        <family val="3"/>
        <charset val="134"/>
      </rPr>
      <t>三门县</t>
    </r>
  </si>
  <si>
    <r>
      <rPr>
        <sz val="11"/>
        <color theme="1"/>
        <rFont val="仿宋_GB2312"/>
        <family val="3"/>
        <charset val="134"/>
      </rPr>
      <t>天台县</t>
    </r>
  </si>
  <si>
    <r>
      <rPr>
        <sz val="11"/>
        <color theme="1"/>
        <rFont val="仿宋_GB2312"/>
        <family val="3"/>
        <charset val="134"/>
      </rPr>
      <t>仙居县</t>
    </r>
  </si>
  <si>
    <r>
      <rPr>
        <b/>
        <sz val="11"/>
        <color theme="1"/>
        <rFont val="仿宋_GB2312"/>
        <family val="3"/>
        <charset val="134"/>
      </rPr>
      <t>十一</t>
    </r>
  </si>
  <si>
    <r>
      <rPr>
        <b/>
        <sz val="11"/>
        <color theme="1"/>
        <rFont val="仿宋_GB2312"/>
        <family val="3"/>
        <charset val="134"/>
      </rPr>
      <t>丽水市</t>
    </r>
  </si>
  <si>
    <r>
      <rPr>
        <sz val="11"/>
        <color theme="1"/>
        <rFont val="仿宋_GB2312"/>
        <family val="3"/>
        <charset val="134"/>
      </rPr>
      <t>丽水市本级</t>
    </r>
  </si>
  <si>
    <r>
      <rPr>
        <sz val="11"/>
        <color theme="1"/>
        <rFont val="仿宋_GB2312"/>
        <family val="3"/>
        <charset val="134"/>
      </rPr>
      <t>莲都区</t>
    </r>
  </si>
  <si>
    <r>
      <rPr>
        <sz val="11"/>
        <color theme="1"/>
        <rFont val="仿宋_GB2312"/>
        <family val="3"/>
        <charset val="134"/>
      </rPr>
      <t>龙泉市</t>
    </r>
  </si>
  <si>
    <r>
      <rPr>
        <sz val="11"/>
        <color theme="1"/>
        <rFont val="仿宋_GB2312"/>
        <family val="3"/>
        <charset val="134"/>
      </rPr>
      <t>青田县</t>
    </r>
  </si>
  <si>
    <r>
      <rPr>
        <sz val="11"/>
        <color theme="1"/>
        <rFont val="仿宋_GB2312"/>
        <family val="3"/>
        <charset val="134"/>
      </rPr>
      <t>云和县</t>
    </r>
  </si>
  <si>
    <r>
      <rPr>
        <sz val="11"/>
        <color theme="1"/>
        <rFont val="仿宋_GB2312"/>
        <family val="3"/>
        <charset val="134"/>
      </rPr>
      <t>庆元县</t>
    </r>
  </si>
  <si>
    <r>
      <rPr>
        <sz val="11"/>
        <color theme="1"/>
        <rFont val="仿宋_GB2312"/>
        <family val="3"/>
        <charset val="134"/>
      </rPr>
      <t>缙云县</t>
    </r>
  </si>
  <si>
    <r>
      <rPr>
        <sz val="11"/>
        <color theme="1"/>
        <rFont val="仿宋_GB2312"/>
        <family val="3"/>
        <charset val="134"/>
      </rPr>
      <t>遂昌县</t>
    </r>
  </si>
  <si>
    <r>
      <rPr>
        <sz val="11"/>
        <color theme="1"/>
        <rFont val="仿宋_GB2312"/>
        <family val="3"/>
        <charset val="134"/>
      </rPr>
      <t>松阳县</t>
    </r>
  </si>
  <si>
    <r>
      <rPr>
        <sz val="11"/>
        <color theme="1"/>
        <rFont val="仿宋_GB2312"/>
        <family val="3"/>
        <charset val="134"/>
      </rPr>
      <t>景宁县</t>
    </r>
  </si>
  <si>
    <t>备注：省级资金包括消化调度资金</t>
  </si>
  <si>
    <t>附件2</t>
  </si>
  <si>
    <r>
      <rPr>
        <sz val="18"/>
        <color theme="1"/>
        <rFont val="Times New Roman"/>
        <family val="1"/>
      </rPr>
      <t>2021</t>
    </r>
    <r>
      <rPr>
        <sz val="18"/>
        <color theme="1"/>
        <rFont val="方正小标宋简体"/>
        <family val="4"/>
        <charset val="134"/>
      </rPr>
      <t>年海塘安澜等重大水利项目进展情况表（建设类）</t>
    </r>
  </si>
  <si>
    <t>单位：万元</t>
  </si>
  <si>
    <r>
      <rPr>
        <b/>
        <sz val="10"/>
        <color theme="1"/>
        <rFont val="仿宋_GB2312"/>
        <family val="3"/>
        <charset val="134"/>
      </rPr>
      <t>序号</t>
    </r>
  </si>
  <si>
    <r>
      <rPr>
        <b/>
        <sz val="10"/>
        <color theme="1"/>
        <rFont val="仿宋_GB2312"/>
        <family val="3"/>
        <charset val="134"/>
      </rPr>
      <t>市</t>
    </r>
  </si>
  <si>
    <r>
      <rPr>
        <b/>
        <sz val="10"/>
        <color theme="1"/>
        <rFont val="仿宋_GB2312"/>
        <family val="3"/>
        <charset val="134"/>
      </rPr>
      <t>县（市、区）</t>
    </r>
  </si>
  <si>
    <r>
      <rPr>
        <b/>
        <sz val="10"/>
        <color theme="1"/>
        <rFont val="仿宋_GB2312"/>
        <family val="3"/>
        <charset val="134"/>
      </rPr>
      <t>项目名称</t>
    </r>
  </si>
  <si>
    <r>
      <rPr>
        <b/>
        <sz val="10"/>
        <color theme="1"/>
        <rFont val="仿宋_GB2312"/>
        <family val="3"/>
        <charset val="134"/>
      </rPr>
      <t>总投资</t>
    </r>
  </si>
  <si>
    <r>
      <rPr>
        <b/>
        <sz val="10"/>
        <color theme="1"/>
        <rFont val="仿宋_GB2312"/>
        <family val="3"/>
        <charset val="134"/>
      </rPr>
      <t>截至</t>
    </r>
    <r>
      <rPr>
        <b/>
        <sz val="10"/>
        <color theme="1"/>
        <rFont val="Times New Roman"/>
        <family val="1"/>
      </rPr>
      <t>2020</t>
    </r>
    <r>
      <rPr>
        <b/>
        <sz val="10"/>
        <color theme="1"/>
        <rFont val="仿宋_GB2312"/>
        <family val="3"/>
        <charset val="134"/>
      </rPr>
      <t>年底累计完成投资</t>
    </r>
  </si>
  <si>
    <r>
      <t>2021</t>
    </r>
    <r>
      <rPr>
        <b/>
        <sz val="10"/>
        <color theme="1"/>
        <rFont val="仿宋_GB2312"/>
        <family val="3"/>
        <charset val="134"/>
      </rPr>
      <t>年计划</t>
    </r>
  </si>
  <si>
    <r>
      <rPr>
        <b/>
        <sz val="10"/>
        <color theme="1"/>
        <rFont val="宋体"/>
        <family val="3"/>
        <charset val="134"/>
      </rPr>
      <t>年度投资完成率</t>
    </r>
  </si>
  <si>
    <r>
      <rPr>
        <b/>
        <sz val="10"/>
        <color theme="1"/>
        <rFont val="宋体"/>
        <family val="3"/>
        <charset val="134"/>
      </rPr>
      <t>月度完成率</t>
    </r>
  </si>
  <si>
    <r>
      <rPr>
        <b/>
        <sz val="10"/>
        <color theme="1"/>
        <rFont val="仿宋_GB2312"/>
        <family val="3"/>
        <charset val="134"/>
      </rPr>
      <t>年度目标</t>
    </r>
  </si>
  <si>
    <r>
      <t>1-3</t>
    </r>
    <r>
      <rPr>
        <b/>
        <sz val="10"/>
        <color theme="1"/>
        <rFont val="仿宋_GB2312"/>
        <family val="3"/>
        <charset val="134"/>
      </rPr>
      <t>月计划目标</t>
    </r>
  </si>
  <si>
    <r>
      <t>1-3</t>
    </r>
    <r>
      <rPr>
        <b/>
        <sz val="10"/>
        <color theme="1"/>
        <rFont val="仿宋_GB2312"/>
        <family val="3"/>
        <charset val="134"/>
      </rPr>
      <t>月完成投资</t>
    </r>
  </si>
  <si>
    <r>
      <rPr>
        <b/>
        <sz val="10"/>
        <color theme="1"/>
        <rFont val="仿宋_GB2312"/>
        <family val="3"/>
        <charset val="134"/>
      </rPr>
      <t>进展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仿宋_GB2312"/>
        <family val="3"/>
        <charset val="134"/>
      </rPr>
      <t>情况</t>
    </r>
  </si>
  <si>
    <r>
      <rPr>
        <b/>
        <sz val="10"/>
        <color theme="1"/>
        <rFont val="仿宋_GB2312"/>
        <family val="3"/>
        <charset val="134"/>
      </rPr>
      <t>合</t>
    </r>
    <r>
      <rPr>
        <b/>
        <sz val="10"/>
        <color theme="1"/>
        <rFont val="Times New Roman"/>
        <family val="1"/>
      </rPr>
      <t xml:space="preserve">                   </t>
    </r>
    <r>
      <rPr>
        <b/>
        <sz val="10"/>
        <color theme="1"/>
        <rFont val="仿宋_GB2312"/>
        <family val="3"/>
        <charset val="134"/>
      </rPr>
      <t>计</t>
    </r>
  </si>
  <si>
    <r>
      <rPr>
        <sz val="10"/>
        <color theme="1"/>
        <rFont val="仿宋_GB2312"/>
        <family val="3"/>
        <charset val="134"/>
      </rPr>
      <t>杭州</t>
    </r>
  </si>
  <si>
    <r>
      <rPr>
        <sz val="10"/>
        <color theme="1"/>
        <rFont val="仿宋_GB2312"/>
        <family val="3"/>
        <charset val="134"/>
      </rPr>
      <t>市本级</t>
    </r>
  </si>
  <si>
    <r>
      <rPr>
        <sz val="10"/>
        <color theme="1"/>
        <rFont val="仿宋_GB2312"/>
        <family val="3"/>
        <charset val="134"/>
      </rPr>
      <t>杭州市大江东片外排工程</t>
    </r>
    <r>
      <rPr>
        <sz val="10"/>
        <color theme="1"/>
        <rFont val="Times New Roman"/>
        <family val="1"/>
      </rPr>
      <t>-</t>
    </r>
    <r>
      <rPr>
        <sz val="10"/>
        <color theme="1"/>
        <rFont val="仿宋_GB2312"/>
        <family val="3"/>
        <charset val="134"/>
      </rPr>
      <t>东湖防洪调蓄湖</t>
    </r>
  </si>
  <si>
    <r>
      <rPr>
        <sz val="10"/>
        <color theme="1"/>
        <rFont val="仿宋_GB2312"/>
        <family val="3"/>
        <charset val="134"/>
      </rPr>
      <t>杭州市西湖区铜鉴湖防洪排涝调蓄工程</t>
    </r>
  </si>
  <si>
    <r>
      <rPr>
        <sz val="10"/>
        <color theme="1"/>
        <rFont val="仿宋_GB2312"/>
        <family val="3"/>
        <charset val="134"/>
      </rPr>
      <t>萧山区</t>
    </r>
  </si>
  <si>
    <r>
      <rPr>
        <sz val="10"/>
        <color theme="1"/>
        <rFont val="仿宋_GB2312"/>
        <family val="3"/>
        <charset val="134"/>
      </rPr>
      <t>杭州市萧山区浦阳江治理工程</t>
    </r>
  </si>
  <si>
    <r>
      <rPr>
        <sz val="10"/>
        <color theme="1"/>
        <rFont val="仿宋_GB2312"/>
        <family val="3"/>
        <charset val="134"/>
      </rPr>
      <t>富阳区</t>
    </r>
  </si>
  <si>
    <r>
      <rPr>
        <sz val="10"/>
        <color theme="1"/>
        <rFont val="仿宋_GB2312"/>
        <family val="3"/>
        <charset val="134"/>
      </rPr>
      <t>杭州市富阳区富春江治理工程</t>
    </r>
  </si>
  <si>
    <r>
      <rPr>
        <sz val="10"/>
        <color theme="1"/>
        <rFont val="仿宋_GB2312"/>
        <family val="3"/>
        <charset val="134"/>
      </rPr>
      <t>临安区</t>
    </r>
  </si>
  <si>
    <r>
      <rPr>
        <sz val="10"/>
        <color theme="1"/>
        <rFont val="仿宋_GB2312"/>
        <family val="3"/>
        <charset val="134"/>
      </rPr>
      <t>临安区双溪口水库工程</t>
    </r>
  </si>
  <si>
    <r>
      <rPr>
        <sz val="10"/>
        <color theme="1"/>
        <rFont val="仿宋_GB2312"/>
        <family val="3"/>
        <charset val="134"/>
      </rPr>
      <t>临安区青山湖综合治理保护工程</t>
    </r>
    <r>
      <rPr>
        <sz val="10"/>
        <color theme="1"/>
        <rFont val="Times New Roman"/>
        <family val="1"/>
      </rPr>
      <t>-</t>
    </r>
    <r>
      <rPr>
        <sz val="10"/>
        <color theme="1"/>
        <rFont val="仿宋_GB2312"/>
        <family val="3"/>
        <charset val="134"/>
      </rPr>
      <t>库区整治工程</t>
    </r>
  </si>
  <si>
    <r>
      <rPr>
        <sz val="10"/>
        <color theme="1"/>
        <rFont val="仿宋_GB2312"/>
        <family val="3"/>
        <charset val="134"/>
      </rPr>
      <t>桐庐县</t>
    </r>
  </si>
  <si>
    <r>
      <rPr>
        <sz val="10"/>
        <color theme="1"/>
        <rFont val="仿宋_GB2312"/>
        <family val="3"/>
        <charset val="134"/>
      </rPr>
      <t>桐庐县富春江干堤加固二期工程</t>
    </r>
  </si>
  <si>
    <r>
      <rPr>
        <sz val="10"/>
        <color theme="1"/>
        <rFont val="仿宋_GB2312"/>
        <family val="3"/>
        <charset val="134"/>
      </rPr>
      <t>桐庐县富春江干堤加固三期工程</t>
    </r>
  </si>
  <si>
    <r>
      <rPr>
        <sz val="10"/>
        <color theme="1"/>
        <rFont val="仿宋_GB2312"/>
        <family val="3"/>
        <charset val="134"/>
      </rPr>
      <t>宁波</t>
    </r>
  </si>
  <si>
    <r>
      <rPr>
        <sz val="10"/>
        <color theme="1"/>
        <rFont val="仿宋_GB2312"/>
        <family val="3"/>
        <charset val="134"/>
      </rPr>
      <t>宁波市杭州湾新区海塘安澜工程</t>
    </r>
  </si>
  <si>
    <r>
      <rPr>
        <sz val="10"/>
        <color theme="1"/>
        <rFont val="仿宋_GB2312"/>
        <family val="3"/>
        <charset val="134"/>
      </rPr>
      <t>宁波市大榭开发区海塘安澜工程</t>
    </r>
  </si>
  <si>
    <r>
      <rPr>
        <sz val="10"/>
        <color theme="1"/>
        <rFont val="仿宋_GB2312"/>
        <family val="3"/>
        <charset val="134"/>
      </rPr>
      <t>宁波市鄞奉平原排涝二期工程</t>
    </r>
  </si>
  <si>
    <r>
      <rPr>
        <sz val="10"/>
        <color theme="1"/>
        <rFont val="仿宋_GB2312"/>
        <family val="3"/>
        <charset val="134"/>
      </rPr>
      <t>宁波至杭州湾新区引水工程</t>
    </r>
  </si>
  <si>
    <r>
      <rPr>
        <sz val="10"/>
        <color theme="1"/>
        <rFont val="仿宋_GB2312"/>
        <family val="3"/>
        <charset val="134"/>
      </rPr>
      <t>北仑区</t>
    </r>
  </si>
  <si>
    <r>
      <rPr>
        <sz val="10"/>
        <color theme="1"/>
        <rFont val="仿宋_GB2312"/>
        <family val="3"/>
        <charset val="134"/>
      </rPr>
      <t>宁波市北仑区海塘安澜工程</t>
    </r>
  </si>
  <si>
    <r>
      <rPr>
        <sz val="10"/>
        <color theme="1"/>
        <rFont val="仿宋_GB2312"/>
        <family val="3"/>
        <charset val="134"/>
      </rPr>
      <t>鄞州区</t>
    </r>
  </si>
  <si>
    <r>
      <rPr>
        <sz val="10"/>
        <color theme="1"/>
        <rFont val="仿宋_GB2312"/>
        <family val="3"/>
        <charset val="134"/>
      </rPr>
      <t>宁波市鄞州区海塘安澜工程</t>
    </r>
  </si>
  <si>
    <r>
      <rPr>
        <sz val="10"/>
        <color theme="1"/>
        <rFont val="仿宋_GB2312"/>
        <family val="3"/>
        <charset val="134"/>
      </rPr>
      <t>镇海区</t>
    </r>
  </si>
  <si>
    <r>
      <rPr>
        <sz val="10"/>
        <color theme="1"/>
        <rFont val="仿宋_GB2312"/>
        <family val="3"/>
        <charset val="134"/>
      </rPr>
      <t>宁波市镇海区海塘安澜工程</t>
    </r>
  </si>
  <si>
    <r>
      <rPr>
        <sz val="10"/>
        <color theme="1"/>
        <rFont val="仿宋_GB2312"/>
        <family val="3"/>
        <charset val="134"/>
      </rPr>
      <t>奉化区</t>
    </r>
  </si>
  <si>
    <r>
      <rPr>
        <sz val="10"/>
        <color theme="1"/>
        <rFont val="仿宋_GB2312"/>
        <family val="3"/>
        <charset val="134"/>
      </rPr>
      <t>宁波市奉化区海塘安澜工程</t>
    </r>
  </si>
  <si>
    <r>
      <rPr>
        <sz val="10"/>
        <color theme="1"/>
        <rFont val="仿宋_GB2312"/>
        <family val="3"/>
        <charset val="134"/>
      </rPr>
      <t>宁波市葛岙水库工程</t>
    </r>
  </si>
  <si>
    <r>
      <rPr>
        <sz val="10"/>
        <color theme="1"/>
        <rFont val="仿宋_GB2312"/>
        <family val="3"/>
        <charset val="134"/>
      </rPr>
      <t>余姚市</t>
    </r>
  </si>
  <si>
    <r>
      <rPr>
        <sz val="10"/>
        <color theme="1"/>
        <rFont val="仿宋_GB2312"/>
        <family val="3"/>
        <charset val="134"/>
      </rPr>
      <t>余姚市扩大北排工程</t>
    </r>
  </si>
  <si>
    <r>
      <rPr>
        <sz val="10"/>
        <color theme="1"/>
        <rFont val="仿宋_GB2312"/>
        <family val="3"/>
        <charset val="134"/>
      </rPr>
      <t>余姚市姚江上游西分工程</t>
    </r>
  </si>
  <si>
    <r>
      <rPr>
        <sz val="10"/>
        <color theme="1"/>
        <rFont val="仿宋_GB2312"/>
        <family val="3"/>
        <charset val="134"/>
      </rPr>
      <t>慈溪市</t>
    </r>
  </si>
  <si>
    <r>
      <rPr>
        <sz val="10"/>
        <color theme="1"/>
        <rFont val="仿宋_GB2312"/>
        <family val="3"/>
        <charset val="134"/>
      </rPr>
      <t>慈溪市海塘安澜工程</t>
    </r>
  </si>
  <si>
    <r>
      <rPr>
        <sz val="10"/>
        <color theme="1"/>
        <rFont val="仿宋_GB2312"/>
        <family val="3"/>
        <charset val="134"/>
      </rPr>
      <t>慈溪市北排工程</t>
    </r>
  </si>
  <si>
    <r>
      <rPr>
        <sz val="10"/>
        <color theme="1"/>
        <rFont val="仿宋_GB2312"/>
        <family val="3"/>
        <charset val="134"/>
      </rPr>
      <t>宁海县</t>
    </r>
  </si>
  <si>
    <r>
      <rPr>
        <sz val="10"/>
        <color theme="1"/>
        <rFont val="仿宋_GB2312"/>
        <family val="3"/>
        <charset val="134"/>
      </rPr>
      <t>宁海县海塘安澜工程</t>
    </r>
  </si>
  <si>
    <r>
      <rPr>
        <sz val="10"/>
        <color theme="1"/>
        <rFont val="仿宋_GB2312"/>
        <family val="3"/>
        <charset val="134"/>
      </rPr>
      <t>象山县</t>
    </r>
  </si>
  <si>
    <r>
      <rPr>
        <sz val="10"/>
        <color theme="1"/>
        <rFont val="仿宋_GB2312"/>
        <family val="3"/>
        <charset val="134"/>
      </rPr>
      <t>象山县海塘安澜工程</t>
    </r>
  </si>
  <si>
    <r>
      <rPr>
        <sz val="10"/>
        <color theme="1"/>
        <rFont val="仿宋_GB2312"/>
        <family val="3"/>
        <charset val="134"/>
      </rPr>
      <t>温州</t>
    </r>
  </si>
  <si>
    <r>
      <rPr>
        <sz val="10"/>
        <color theme="1"/>
        <rFont val="仿宋_GB2312"/>
        <family val="3"/>
        <charset val="134"/>
      </rPr>
      <t>温州市瓯江引水工程</t>
    </r>
  </si>
  <si>
    <r>
      <rPr>
        <sz val="10"/>
        <color theme="1"/>
        <rFont val="仿宋_GB2312"/>
        <family val="3"/>
        <charset val="134"/>
      </rPr>
      <t>鹿城区</t>
    </r>
  </si>
  <si>
    <r>
      <rPr>
        <sz val="10"/>
        <color theme="1"/>
        <rFont val="仿宋_GB2312"/>
        <family val="3"/>
        <charset val="134"/>
      </rPr>
      <t>温州市鹿城区七都岛西段标准堤加固工程</t>
    </r>
  </si>
  <si>
    <r>
      <rPr>
        <sz val="10"/>
        <color theme="1"/>
        <rFont val="仿宋_GB2312"/>
        <family val="3"/>
        <charset val="134"/>
      </rPr>
      <t>开工准备</t>
    </r>
  </si>
  <si>
    <r>
      <rPr>
        <sz val="10"/>
        <color theme="1"/>
        <rFont val="仿宋_GB2312"/>
        <family val="3"/>
        <charset val="134"/>
      </rPr>
      <t>温州</t>
    </r>
  </si>
  <si>
    <r>
      <rPr>
        <sz val="10"/>
        <color theme="1"/>
        <rFont val="仿宋_GB2312"/>
        <family val="3"/>
        <charset val="134"/>
      </rPr>
      <t>温州市温瑞平原西片排涝工程</t>
    </r>
  </si>
  <si>
    <r>
      <rPr>
        <sz val="10"/>
        <color theme="1"/>
        <rFont val="仿宋_GB2312"/>
        <family val="3"/>
        <charset val="134"/>
      </rPr>
      <t>瓯海区</t>
    </r>
  </si>
  <si>
    <r>
      <rPr>
        <sz val="10"/>
        <color theme="1"/>
        <rFont val="仿宋_GB2312"/>
        <family val="3"/>
        <charset val="134"/>
      </rPr>
      <t>瓯海区</t>
    </r>
  </si>
  <si>
    <r>
      <rPr>
        <sz val="10"/>
        <color theme="1"/>
        <rFont val="仿宋_GB2312"/>
        <family val="3"/>
        <charset val="134"/>
      </rPr>
      <t>温州市温瑞平原西片排涝工程（仙湖调蓄工程）</t>
    </r>
  </si>
  <si>
    <r>
      <rPr>
        <sz val="10"/>
        <color theme="1"/>
        <rFont val="仿宋_GB2312"/>
        <family val="3"/>
        <charset val="134"/>
      </rPr>
      <t>龙湾区</t>
    </r>
  </si>
  <si>
    <r>
      <rPr>
        <sz val="10"/>
        <color theme="1"/>
        <rFont val="仿宋_GB2312"/>
        <family val="3"/>
        <charset val="134"/>
      </rPr>
      <t>温州市龙湾区瓯江标准海塘提升改造工程（南口大桥至海滨围垦段）</t>
    </r>
  </si>
  <si>
    <r>
      <rPr>
        <sz val="10"/>
        <color theme="1"/>
        <rFont val="仿宋_GB2312"/>
        <family val="3"/>
        <charset val="134"/>
      </rPr>
      <t>温州市温瑞平原东片排涝工程</t>
    </r>
  </si>
  <si>
    <r>
      <rPr>
        <sz val="10"/>
        <color theme="1"/>
        <rFont val="仿宋_GB2312"/>
        <family val="3"/>
        <charset val="134"/>
      </rPr>
      <t>经开区</t>
    </r>
  </si>
  <si>
    <r>
      <rPr>
        <sz val="10"/>
        <color theme="1"/>
        <rFont val="仿宋_GB2312"/>
        <family val="3"/>
        <charset val="134"/>
      </rPr>
      <t>乐清市</t>
    </r>
  </si>
  <si>
    <r>
      <rPr>
        <sz val="10"/>
        <color theme="1"/>
        <rFont val="仿宋_GB2312"/>
        <family val="3"/>
        <charset val="134"/>
      </rPr>
      <t>乐清市海塘加固工程（清江、新山川、镇浦段海塘）</t>
    </r>
  </si>
  <si>
    <r>
      <rPr>
        <sz val="10"/>
        <color theme="1"/>
        <rFont val="仿宋_GB2312"/>
        <family val="3"/>
        <charset val="134"/>
      </rPr>
      <t>乐清市乐柳虹平原排涝工程（一期）</t>
    </r>
  </si>
  <si>
    <r>
      <rPr>
        <sz val="10"/>
        <color theme="1"/>
        <rFont val="仿宋_GB2312"/>
        <family val="3"/>
        <charset val="134"/>
      </rPr>
      <t>瑞安市</t>
    </r>
  </si>
  <si>
    <r>
      <rPr>
        <sz val="10"/>
        <color theme="1"/>
        <rFont val="仿宋_GB2312"/>
        <family val="3"/>
        <charset val="134"/>
      </rPr>
      <t>瑞安市滨江城防东延伸一期</t>
    </r>
    <r>
      <rPr>
        <sz val="10"/>
        <color theme="1"/>
        <rFont val="Times New Roman"/>
        <family val="1"/>
      </rPr>
      <t>A</t>
    </r>
    <r>
      <rPr>
        <sz val="10"/>
        <color theme="1"/>
        <rFont val="仿宋_GB2312"/>
        <family val="3"/>
        <charset val="134"/>
      </rPr>
      <t>段除险加固及生态修复工程</t>
    </r>
  </si>
  <si>
    <r>
      <rPr>
        <sz val="10"/>
        <color theme="1"/>
        <rFont val="仿宋_GB2312"/>
        <family val="3"/>
        <charset val="134"/>
      </rPr>
      <t>瑞安市温瑞平原南部排涝工程（一期）</t>
    </r>
  </si>
  <si>
    <r>
      <rPr>
        <sz val="10"/>
        <color theme="1"/>
        <rFont val="仿宋_GB2312"/>
        <family val="3"/>
        <charset val="134"/>
      </rPr>
      <t>瑞安市飞云江治理二期工程（桐田段）</t>
    </r>
  </si>
  <si>
    <r>
      <rPr>
        <sz val="10"/>
        <color theme="1"/>
        <rFont val="仿宋_GB2312"/>
        <family val="3"/>
        <charset val="134"/>
      </rPr>
      <t>永嘉县</t>
    </r>
  </si>
  <si>
    <r>
      <rPr>
        <sz val="10"/>
        <color theme="1"/>
        <rFont val="仿宋_GB2312"/>
        <family val="3"/>
        <charset val="134"/>
      </rPr>
      <t>永嘉县瓯北三江标准堤工程</t>
    </r>
  </si>
  <si>
    <r>
      <rPr>
        <sz val="10"/>
        <color theme="1"/>
        <rFont val="仿宋_GB2312"/>
        <family val="3"/>
        <charset val="134"/>
      </rPr>
      <t>永嘉县瓯北标准堤（新桥段、罗浮段）加固提升工程</t>
    </r>
  </si>
  <si>
    <r>
      <rPr>
        <sz val="10"/>
        <color theme="1"/>
        <rFont val="仿宋_GB2312"/>
        <family val="3"/>
        <charset val="134"/>
      </rPr>
      <t>永嘉县三江标准堤闸泵配套工程</t>
    </r>
  </si>
  <si>
    <r>
      <rPr>
        <sz val="10"/>
        <color theme="1"/>
        <rFont val="仿宋_GB2312"/>
        <family val="3"/>
        <charset val="134"/>
      </rPr>
      <t>温州市乌牛溪（永乐河）治理工程</t>
    </r>
  </si>
  <si>
    <r>
      <rPr>
        <sz val="10"/>
        <color theme="1"/>
        <rFont val="仿宋_GB2312"/>
        <family val="3"/>
        <charset val="134"/>
      </rPr>
      <t>平阳县</t>
    </r>
  </si>
  <si>
    <r>
      <rPr>
        <sz val="10"/>
        <color theme="1"/>
        <rFont val="仿宋_GB2312"/>
        <family val="3"/>
        <charset val="134"/>
      </rPr>
      <t>平阳县鳌江标准堤（钱仓、东江段）加固工程</t>
    </r>
  </si>
  <si>
    <r>
      <rPr>
        <sz val="10"/>
        <color theme="1"/>
        <rFont val="仿宋_GB2312"/>
        <family val="3"/>
        <charset val="134"/>
      </rPr>
      <t>平阳县水头南湖分洪工程</t>
    </r>
  </si>
  <si>
    <r>
      <rPr>
        <sz val="10"/>
        <color theme="1"/>
        <rFont val="仿宋_GB2312"/>
        <family val="3"/>
        <charset val="134"/>
      </rPr>
      <t>鳌江干流治理水头段防洪带溪右岸闭合抢先应急工程</t>
    </r>
  </si>
  <si>
    <r>
      <rPr>
        <sz val="10"/>
        <color theme="1"/>
        <rFont val="仿宋_GB2312"/>
        <family val="3"/>
        <charset val="134"/>
      </rPr>
      <t>泰顺县</t>
    </r>
  </si>
  <si>
    <r>
      <rPr>
        <sz val="10"/>
        <color theme="1"/>
        <rFont val="仿宋_GB2312"/>
        <family val="3"/>
        <charset val="134"/>
      </rPr>
      <t>泰顺县樟嫩梓水库及供水工程</t>
    </r>
  </si>
  <si>
    <r>
      <rPr>
        <sz val="10"/>
        <color theme="1"/>
        <rFont val="仿宋_GB2312"/>
        <family val="3"/>
        <charset val="134"/>
      </rPr>
      <t>苍南县</t>
    </r>
  </si>
  <si>
    <r>
      <rPr>
        <sz val="10"/>
        <color theme="1"/>
        <rFont val="仿宋_GB2312"/>
        <family val="3"/>
        <charset val="134"/>
      </rPr>
      <t>苍南县江南</t>
    </r>
    <r>
      <rPr>
        <sz val="10"/>
        <color theme="1"/>
        <rFont val="宋体"/>
        <family val="3"/>
        <charset val="134"/>
      </rPr>
      <t>垟</t>
    </r>
    <r>
      <rPr>
        <sz val="10"/>
        <color theme="1"/>
        <rFont val="仿宋_GB2312"/>
        <family val="3"/>
        <charset val="134"/>
      </rPr>
      <t>平原骨干排涝工程</t>
    </r>
  </si>
  <si>
    <r>
      <rPr>
        <sz val="10"/>
        <color theme="1"/>
        <rFont val="仿宋_GB2312"/>
        <family val="3"/>
        <charset val="134"/>
      </rPr>
      <t>龙港市</t>
    </r>
  </si>
  <si>
    <r>
      <rPr>
        <sz val="10"/>
        <color theme="1"/>
        <rFont val="仿宋_GB2312"/>
        <family val="3"/>
        <charset val="134"/>
      </rPr>
      <t>温州市江西</t>
    </r>
    <r>
      <rPr>
        <sz val="10"/>
        <color theme="1"/>
        <rFont val="宋体"/>
        <family val="3"/>
        <charset val="134"/>
      </rPr>
      <t>垟</t>
    </r>
    <r>
      <rPr>
        <sz val="10"/>
        <color theme="1"/>
        <rFont val="仿宋_GB2312"/>
        <family val="3"/>
        <charset val="134"/>
      </rPr>
      <t>平原排涝工程（一期）</t>
    </r>
  </si>
  <si>
    <r>
      <rPr>
        <sz val="10"/>
        <color theme="1"/>
        <rFont val="仿宋_GB2312"/>
        <family val="3"/>
        <charset val="134"/>
      </rPr>
      <t>温州市江西</t>
    </r>
    <r>
      <rPr>
        <sz val="10"/>
        <color theme="1"/>
        <rFont val="宋体"/>
        <family val="3"/>
        <charset val="134"/>
      </rPr>
      <t>垟</t>
    </r>
    <r>
      <rPr>
        <sz val="10"/>
        <color theme="1"/>
        <rFont val="仿宋_GB2312"/>
        <family val="3"/>
        <charset val="134"/>
      </rPr>
      <t>平原排涝工程（二期）</t>
    </r>
  </si>
  <si>
    <r>
      <rPr>
        <sz val="10"/>
        <color theme="1"/>
        <rFont val="仿宋_GB2312"/>
        <family val="3"/>
        <charset val="134"/>
      </rPr>
      <t>龙港市新美洲垃圾场段海塘生态修复工程</t>
    </r>
  </si>
  <si>
    <r>
      <rPr>
        <sz val="10"/>
        <color theme="1"/>
        <rFont val="仿宋_GB2312"/>
        <family val="3"/>
        <charset val="134"/>
      </rPr>
      <t>湖州</t>
    </r>
  </si>
  <si>
    <r>
      <rPr>
        <sz val="10"/>
        <color theme="1"/>
        <rFont val="仿宋_GB2312"/>
        <family val="3"/>
        <charset val="134"/>
      </rPr>
      <t>苕溪清水入湖河道整治后续工程（开发区段）</t>
    </r>
  </si>
  <si>
    <r>
      <rPr>
        <sz val="10"/>
        <color theme="1"/>
        <rFont val="仿宋_GB2312"/>
        <family val="3"/>
        <charset val="134"/>
      </rPr>
      <t>湖州市太嘉河及杭嘉湖环湖河道整治后续工程</t>
    </r>
  </si>
  <si>
    <r>
      <rPr>
        <sz val="10"/>
        <color theme="1"/>
        <rFont val="仿宋_GB2312"/>
        <family val="3"/>
        <charset val="134"/>
      </rPr>
      <t>市本级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长兴县</t>
    </r>
  </si>
  <si>
    <r>
      <rPr>
        <sz val="10"/>
        <color theme="1"/>
        <rFont val="仿宋_GB2312"/>
        <family val="3"/>
        <charset val="134"/>
      </rPr>
      <t>环湖大堤（浙江段）后续工程</t>
    </r>
  </si>
  <si>
    <r>
      <rPr>
        <sz val="10"/>
        <color theme="1"/>
        <rFont val="仿宋_GB2312"/>
        <family val="3"/>
        <charset val="134"/>
      </rPr>
      <t>安吉两库引水工程</t>
    </r>
  </si>
  <si>
    <r>
      <rPr>
        <sz val="10"/>
        <color theme="1"/>
        <rFont val="仿宋_GB2312"/>
        <family val="3"/>
        <charset val="134"/>
      </rPr>
      <t>德清县</t>
    </r>
  </si>
  <si>
    <r>
      <rPr>
        <sz val="10"/>
        <color theme="1"/>
        <rFont val="仿宋_GB2312"/>
        <family val="3"/>
        <charset val="134"/>
      </rPr>
      <t>德清县东苕溪湘溪片中小流域综合治理工程</t>
    </r>
  </si>
  <si>
    <r>
      <rPr>
        <sz val="10"/>
        <color theme="1"/>
        <rFont val="仿宋_GB2312"/>
        <family val="3"/>
        <charset val="134"/>
      </rPr>
      <t>嘉兴</t>
    </r>
  </si>
  <si>
    <r>
      <rPr>
        <sz val="10"/>
        <color theme="1"/>
        <rFont val="仿宋_GB2312"/>
        <family val="3"/>
        <charset val="134"/>
      </rPr>
      <t>扩大杭嘉湖南排工程（嘉兴段）</t>
    </r>
  </si>
  <si>
    <r>
      <rPr>
        <sz val="10"/>
        <color theme="1"/>
        <rFont val="仿宋_GB2312"/>
        <family val="3"/>
        <charset val="134"/>
      </rPr>
      <t>嘉兴市域外配水工程（杭州方向）</t>
    </r>
  </si>
  <si>
    <r>
      <rPr>
        <sz val="10"/>
        <color theme="1"/>
        <rFont val="仿宋_GB2312"/>
        <family val="3"/>
        <charset val="134"/>
      </rPr>
      <t>嘉善县</t>
    </r>
  </si>
  <si>
    <r>
      <rPr>
        <sz val="10"/>
        <color theme="1"/>
        <rFont val="仿宋_GB2312"/>
        <family val="3"/>
        <charset val="134"/>
      </rPr>
      <t>嘉兴市北部湖荡整治及河湖连通工程（嘉善县）</t>
    </r>
  </si>
  <si>
    <r>
      <rPr>
        <sz val="10"/>
        <color theme="1"/>
        <rFont val="仿宋_GB2312"/>
        <family val="3"/>
        <charset val="134"/>
      </rPr>
      <t>海盐县</t>
    </r>
  </si>
  <si>
    <r>
      <rPr>
        <sz val="10"/>
        <color theme="1"/>
        <rFont val="仿宋_GB2312"/>
        <family val="3"/>
        <charset val="134"/>
      </rPr>
      <t>扩大杭嘉湖南排南台头排涝后续工程</t>
    </r>
  </si>
  <si>
    <r>
      <rPr>
        <sz val="10"/>
        <color theme="1"/>
        <rFont val="仿宋_GB2312"/>
        <family val="3"/>
        <charset val="134"/>
      </rPr>
      <t>绍兴</t>
    </r>
  </si>
  <si>
    <r>
      <rPr>
        <sz val="10"/>
        <color theme="1"/>
        <rFont val="仿宋_GB2312"/>
        <family val="3"/>
        <charset val="134"/>
      </rPr>
      <t>越城区</t>
    </r>
  </si>
  <si>
    <r>
      <rPr>
        <sz val="10"/>
        <color theme="1"/>
        <rFont val="仿宋_GB2312"/>
        <family val="3"/>
        <charset val="134"/>
      </rPr>
      <t>曹娥江大闸维修加固工程</t>
    </r>
  </si>
  <si>
    <r>
      <rPr>
        <sz val="10"/>
        <color theme="1"/>
        <rFont val="仿宋_GB2312"/>
        <family val="3"/>
        <charset val="134"/>
      </rPr>
      <t>绍兴市袍江片东入曹娥江排涝工程</t>
    </r>
  </si>
  <si>
    <r>
      <rPr>
        <sz val="10"/>
        <color theme="1"/>
        <rFont val="仿宋_GB2312"/>
        <family val="3"/>
        <charset val="134"/>
      </rPr>
      <t>绍兴市马山闸强排及配套河道工程</t>
    </r>
  </si>
  <si>
    <r>
      <rPr>
        <sz val="10"/>
        <color theme="1"/>
        <rFont val="仿宋_GB2312"/>
        <family val="3"/>
        <charset val="134"/>
      </rPr>
      <t>绍兴市新三江闸排涝配套河道拓浚工程（越城片）</t>
    </r>
  </si>
  <si>
    <r>
      <rPr>
        <sz val="10"/>
        <color theme="1"/>
        <rFont val="仿宋_GB2312"/>
        <family val="3"/>
        <charset val="134"/>
      </rPr>
      <t>绍兴</t>
    </r>
  </si>
  <si>
    <r>
      <rPr>
        <sz val="10"/>
        <color theme="1"/>
        <rFont val="仿宋_GB2312"/>
        <family val="3"/>
        <charset val="134"/>
      </rPr>
      <t>绍兴市曹娥江综合整治工程</t>
    </r>
  </si>
  <si>
    <r>
      <rPr>
        <sz val="10"/>
        <color theme="1"/>
        <rFont val="仿宋_GB2312"/>
        <family val="3"/>
        <charset val="134"/>
      </rPr>
      <t>柯桥区</t>
    </r>
  </si>
  <si>
    <r>
      <rPr>
        <sz val="10"/>
        <color theme="1"/>
        <rFont val="仿宋_GB2312"/>
        <family val="3"/>
        <charset val="134"/>
      </rPr>
      <t>上虞区</t>
    </r>
  </si>
  <si>
    <r>
      <rPr>
        <sz val="10"/>
        <color theme="1"/>
        <rFont val="仿宋_GB2312"/>
        <family val="3"/>
        <charset val="134"/>
      </rPr>
      <t>上虞区虞东河湖综合整治工程</t>
    </r>
  </si>
  <si>
    <r>
      <rPr>
        <sz val="10"/>
        <color theme="1"/>
        <rFont val="仿宋_GB2312"/>
        <family val="3"/>
        <charset val="134"/>
      </rPr>
      <t>绍兴市上虞区崧北河综合治理工程</t>
    </r>
  </si>
  <si>
    <r>
      <rPr>
        <sz val="10"/>
        <color theme="1"/>
        <rFont val="仿宋_GB2312"/>
        <family val="3"/>
        <charset val="134"/>
      </rPr>
      <t>诸暨市</t>
    </r>
  </si>
  <si>
    <r>
      <rPr>
        <sz val="10"/>
        <color theme="1"/>
        <rFont val="仿宋_GB2312"/>
        <family val="3"/>
        <charset val="134"/>
      </rPr>
      <t>诸暨市浦阳江排涝站改造工程</t>
    </r>
    <r>
      <rPr>
        <sz val="10"/>
        <color theme="1"/>
        <rFont val="Times New Roman"/>
        <family val="1"/>
      </rPr>
      <t>(</t>
    </r>
    <r>
      <rPr>
        <sz val="10"/>
        <color theme="1"/>
        <rFont val="仿宋_GB2312"/>
        <family val="3"/>
        <charset val="134"/>
      </rPr>
      <t>二期）</t>
    </r>
  </si>
  <si>
    <r>
      <rPr>
        <sz val="10"/>
        <color theme="1"/>
        <rFont val="仿宋_GB2312"/>
        <family val="3"/>
        <charset val="134"/>
      </rPr>
      <t>诸暨市陈蔡水库加固改造工程</t>
    </r>
  </si>
  <si>
    <r>
      <rPr>
        <sz val="10"/>
        <color theme="1"/>
        <rFont val="仿宋_GB2312"/>
        <family val="3"/>
        <charset val="134"/>
      </rPr>
      <t>嵊州市</t>
    </r>
  </si>
  <si>
    <r>
      <rPr>
        <sz val="10"/>
        <color theme="1"/>
        <rFont val="仿宋_GB2312"/>
        <family val="3"/>
        <charset val="134"/>
      </rPr>
      <t>嵊州市澄潭江苍岩段防洪能力提升应急工程</t>
    </r>
  </si>
  <si>
    <r>
      <rPr>
        <sz val="10"/>
        <color theme="1"/>
        <rFont val="仿宋_GB2312"/>
        <family val="3"/>
        <charset val="134"/>
      </rPr>
      <t>金华</t>
    </r>
  </si>
  <si>
    <r>
      <rPr>
        <sz val="10"/>
        <color theme="1"/>
        <rFont val="仿宋_GB2312"/>
        <family val="3"/>
        <charset val="134"/>
      </rPr>
      <t>金华市本级金华江治理二期工程</t>
    </r>
  </si>
  <si>
    <r>
      <rPr>
        <sz val="10"/>
        <color theme="1"/>
        <rFont val="仿宋_GB2312"/>
        <family val="3"/>
        <charset val="134"/>
      </rPr>
      <t>金华市金兰水库加固改造工程</t>
    </r>
  </si>
  <si>
    <r>
      <rPr>
        <sz val="10"/>
        <color theme="1"/>
        <rFont val="仿宋_GB2312"/>
        <family val="3"/>
        <charset val="134"/>
      </rPr>
      <t>兰溪市</t>
    </r>
  </si>
  <si>
    <r>
      <rPr>
        <sz val="10"/>
        <color theme="1"/>
        <rFont val="仿宋_GB2312"/>
        <family val="3"/>
        <charset val="134"/>
      </rPr>
      <t>兰溪市钱塘江堤防加固工程</t>
    </r>
  </si>
  <si>
    <r>
      <rPr>
        <sz val="10"/>
        <color theme="1"/>
        <rFont val="仿宋_GB2312"/>
        <family val="3"/>
        <charset val="134"/>
      </rPr>
      <t>兰溪市城区防洪标准提升应急工程（西门城楼段）</t>
    </r>
  </si>
  <si>
    <r>
      <rPr>
        <sz val="10"/>
        <color theme="1"/>
        <rFont val="仿宋_GB2312"/>
        <family val="3"/>
        <charset val="134"/>
      </rPr>
      <t>义乌市</t>
    </r>
  </si>
  <si>
    <r>
      <rPr>
        <sz val="10"/>
        <color theme="1"/>
        <rFont val="仿宋_GB2312"/>
        <family val="3"/>
        <charset val="134"/>
      </rPr>
      <t>义乌市双江水利枢纽工程</t>
    </r>
  </si>
  <si>
    <r>
      <rPr>
        <sz val="10"/>
        <color theme="1"/>
        <rFont val="仿宋_GB2312"/>
        <family val="3"/>
        <charset val="134"/>
      </rPr>
      <t>磐安县</t>
    </r>
  </si>
  <si>
    <r>
      <rPr>
        <sz val="10"/>
        <color theme="1"/>
        <rFont val="仿宋_GB2312"/>
        <family val="3"/>
        <charset val="134"/>
      </rPr>
      <t>磐安县流岸水库工程</t>
    </r>
  </si>
  <si>
    <r>
      <rPr>
        <sz val="10"/>
        <color theme="1"/>
        <rFont val="仿宋_GB2312"/>
        <family val="3"/>
        <charset val="134"/>
      </rPr>
      <t>衢州</t>
    </r>
  </si>
  <si>
    <r>
      <rPr>
        <sz val="10"/>
        <color theme="1"/>
        <rFont val="仿宋_GB2312"/>
        <family val="3"/>
        <charset val="134"/>
      </rPr>
      <t>衢州市本级衢江治理二期工程</t>
    </r>
  </si>
  <si>
    <r>
      <rPr>
        <sz val="10"/>
        <color theme="1"/>
        <rFont val="仿宋_GB2312"/>
        <family val="3"/>
        <charset val="134"/>
      </rPr>
      <t>衢州市西片区水系综合整治工程</t>
    </r>
  </si>
  <si>
    <r>
      <rPr>
        <sz val="10"/>
        <color theme="1"/>
        <rFont val="仿宋_GB2312"/>
        <family val="3"/>
        <charset val="134"/>
      </rPr>
      <t>柯城区</t>
    </r>
  </si>
  <si>
    <r>
      <rPr>
        <sz val="10"/>
        <color theme="1"/>
        <rFont val="仿宋_GB2312"/>
        <family val="3"/>
        <charset val="134"/>
      </rPr>
      <t>衢州市柯城区常山港治理工程</t>
    </r>
  </si>
  <si>
    <r>
      <rPr>
        <sz val="10"/>
        <color theme="1"/>
        <rFont val="仿宋_GB2312"/>
        <family val="3"/>
        <charset val="134"/>
      </rPr>
      <t>衢州市柯城区寺桥水库工程</t>
    </r>
  </si>
  <si>
    <r>
      <rPr>
        <sz val="10"/>
        <color theme="1"/>
        <rFont val="仿宋_GB2312"/>
        <family val="3"/>
        <charset val="134"/>
      </rPr>
      <t>完成可研审批，开工准备</t>
    </r>
  </si>
  <si>
    <r>
      <rPr>
        <sz val="10"/>
        <color theme="1"/>
        <rFont val="仿宋_GB2312"/>
        <family val="3"/>
        <charset val="134"/>
      </rPr>
      <t>江山市</t>
    </r>
  </si>
  <si>
    <r>
      <rPr>
        <sz val="10"/>
        <color theme="1"/>
        <rFont val="仿宋_GB2312"/>
        <family val="3"/>
        <charset val="134"/>
      </rPr>
      <t>江山市江山港综合治理工程</t>
    </r>
  </si>
  <si>
    <r>
      <rPr>
        <sz val="10"/>
        <color theme="1"/>
        <rFont val="仿宋_GB2312"/>
        <family val="3"/>
        <charset val="134"/>
      </rPr>
      <t>常山县</t>
    </r>
  </si>
  <si>
    <r>
      <rPr>
        <sz val="10"/>
        <color theme="1"/>
        <rFont val="仿宋_GB2312"/>
        <family val="3"/>
        <charset val="134"/>
      </rPr>
      <t>常山县芳村溪流域综合治理工程</t>
    </r>
  </si>
  <si>
    <r>
      <rPr>
        <sz val="10"/>
        <color theme="1"/>
        <rFont val="仿宋_GB2312"/>
        <family val="3"/>
        <charset val="134"/>
      </rPr>
      <t>开化县</t>
    </r>
  </si>
  <si>
    <r>
      <rPr>
        <sz val="10"/>
        <color theme="1"/>
        <rFont val="仿宋_GB2312"/>
        <family val="3"/>
        <charset val="134"/>
      </rPr>
      <t>浙江省开化水库工程</t>
    </r>
  </si>
  <si>
    <r>
      <rPr>
        <sz val="10"/>
        <color theme="1"/>
        <rFont val="仿宋_GB2312"/>
        <family val="3"/>
        <charset val="134"/>
      </rPr>
      <t>舟山</t>
    </r>
  </si>
  <si>
    <r>
      <rPr>
        <sz val="10"/>
        <color theme="1"/>
        <rFont val="仿宋_GB2312"/>
        <family val="3"/>
        <charset val="134"/>
      </rPr>
      <t>舟山市海塘加固工程</t>
    </r>
  </si>
  <si>
    <r>
      <rPr>
        <sz val="10"/>
        <color theme="1"/>
        <rFont val="仿宋_GB2312"/>
        <family val="3"/>
        <charset val="134"/>
      </rPr>
      <t>定海区</t>
    </r>
  </si>
  <si>
    <r>
      <rPr>
        <sz val="10"/>
        <color theme="1"/>
        <rFont val="仿宋_GB2312"/>
        <family val="3"/>
        <charset val="134"/>
      </rPr>
      <t>普陀区</t>
    </r>
  </si>
  <si>
    <r>
      <rPr>
        <sz val="10"/>
        <color theme="1"/>
        <rFont val="仿宋_GB2312"/>
        <family val="3"/>
        <charset val="134"/>
      </rPr>
      <t>岱山县</t>
    </r>
  </si>
  <si>
    <r>
      <rPr>
        <sz val="10"/>
        <color theme="1"/>
        <rFont val="仿宋_GB2312"/>
        <family val="3"/>
        <charset val="134"/>
      </rPr>
      <t>舟山</t>
    </r>
  </si>
  <si>
    <r>
      <rPr>
        <sz val="10"/>
        <color theme="1"/>
        <rFont val="仿宋_GB2312"/>
        <family val="3"/>
        <charset val="134"/>
      </rPr>
      <t>舟山群岛新区定海强排工程</t>
    </r>
  </si>
  <si>
    <r>
      <rPr>
        <sz val="10"/>
        <color theme="1"/>
        <rFont val="仿宋_GB2312"/>
        <family val="3"/>
        <charset val="134"/>
      </rPr>
      <t>舟山市大陆引水三期工程</t>
    </r>
  </si>
  <si>
    <r>
      <rPr>
        <sz val="10"/>
        <color theme="1"/>
        <rFont val="仿宋_GB2312"/>
        <family val="3"/>
        <charset val="134"/>
      </rPr>
      <t>舟山市定海中心片区排涝提升工程（五山生态旅游带建设项目）</t>
    </r>
  </si>
  <si>
    <r>
      <rPr>
        <sz val="10"/>
        <color theme="1"/>
        <rFont val="仿宋_GB2312"/>
        <family val="3"/>
        <charset val="134"/>
      </rPr>
      <t>台州</t>
    </r>
  </si>
  <si>
    <r>
      <rPr>
        <sz val="10"/>
        <color theme="1"/>
        <rFont val="仿宋_GB2312"/>
        <family val="3"/>
        <charset val="134"/>
      </rPr>
      <t>台州市循环经济产业集聚区海塘提升工程</t>
    </r>
  </si>
  <si>
    <r>
      <rPr>
        <sz val="10"/>
        <color theme="1"/>
        <rFont val="仿宋_GB2312"/>
        <family val="3"/>
        <charset val="134"/>
      </rPr>
      <t>台州市朱溪水库工程</t>
    </r>
  </si>
  <si>
    <r>
      <rPr>
        <sz val="10"/>
        <color theme="1"/>
        <rFont val="仿宋_GB2312"/>
        <family val="3"/>
        <charset val="134"/>
      </rPr>
      <t>台州市引水工程</t>
    </r>
  </si>
  <si>
    <r>
      <rPr>
        <sz val="10"/>
        <color theme="1"/>
        <rFont val="仿宋_GB2312"/>
        <family val="3"/>
        <charset val="134"/>
      </rPr>
      <t>黄岩区</t>
    </r>
  </si>
  <si>
    <r>
      <rPr>
        <sz val="10"/>
        <color theme="1"/>
        <rFont val="仿宋_GB2312"/>
        <family val="3"/>
        <charset val="134"/>
      </rPr>
      <t>台州市永宁江闸强排工程（一期）</t>
    </r>
  </si>
  <si>
    <r>
      <rPr>
        <sz val="10"/>
        <color theme="1"/>
        <rFont val="仿宋_GB2312"/>
        <family val="3"/>
        <charset val="134"/>
      </rPr>
      <t>台州市黄岩区佛岭水库除险加固工程</t>
    </r>
  </si>
  <si>
    <r>
      <rPr>
        <sz val="10"/>
        <color theme="1"/>
        <rFont val="仿宋_GB2312"/>
        <family val="3"/>
        <charset val="134"/>
      </rPr>
      <t>路桥区</t>
    </r>
  </si>
  <si>
    <r>
      <rPr>
        <sz val="10"/>
        <color theme="1"/>
        <rFont val="仿宋_GB2312"/>
        <family val="3"/>
        <charset val="134"/>
      </rPr>
      <t>台州市路桥区海塘安澜工程</t>
    </r>
  </si>
  <si>
    <r>
      <rPr>
        <sz val="10"/>
        <color theme="1"/>
        <rFont val="仿宋_GB2312"/>
        <family val="3"/>
        <charset val="134"/>
      </rPr>
      <t>台州市路桥区青龙浦排涝工程</t>
    </r>
  </si>
  <si>
    <r>
      <rPr>
        <sz val="10"/>
        <color theme="1"/>
        <rFont val="仿宋_GB2312"/>
        <family val="3"/>
        <charset val="134"/>
      </rPr>
      <t>临海市</t>
    </r>
  </si>
  <si>
    <r>
      <rPr>
        <sz val="10"/>
        <color theme="1"/>
        <rFont val="仿宋_GB2312"/>
        <family val="3"/>
        <charset val="134"/>
      </rPr>
      <t>临海市大田平原排涝二期工程（外排段）</t>
    </r>
  </si>
  <si>
    <r>
      <rPr>
        <sz val="10"/>
        <color theme="1"/>
        <rFont val="仿宋_GB2312"/>
        <family val="3"/>
        <charset val="134"/>
      </rPr>
      <t>临海市东部平原排涝工程（一期）</t>
    </r>
  </si>
  <si>
    <r>
      <rPr>
        <sz val="10"/>
        <color theme="1"/>
        <rFont val="仿宋_GB2312"/>
        <family val="3"/>
        <charset val="134"/>
      </rPr>
      <t>温岭市</t>
    </r>
  </si>
  <si>
    <r>
      <rPr>
        <sz val="10"/>
        <color theme="1"/>
        <rFont val="仿宋_GB2312"/>
        <family val="3"/>
        <charset val="134"/>
      </rPr>
      <t>温岭市南排工程</t>
    </r>
  </si>
  <si>
    <r>
      <rPr>
        <sz val="10"/>
        <color theme="1"/>
        <rFont val="仿宋_GB2312"/>
        <family val="3"/>
        <charset val="134"/>
      </rPr>
      <t>玉环市</t>
    </r>
  </si>
  <si>
    <r>
      <rPr>
        <sz val="10"/>
        <color theme="1"/>
        <rFont val="仿宋_GB2312"/>
        <family val="3"/>
        <charset val="134"/>
      </rPr>
      <t>玉环市海塘安澜工程（礁门、长屿、鲜迭海塘）</t>
    </r>
  </si>
  <si>
    <r>
      <rPr>
        <sz val="10"/>
        <color theme="1"/>
        <rFont val="仿宋_GB2312"/>
        <family val="3"/>
        <charset val="134"/>
      </rPr>
      <t>台州市南部湾区引水工程</t>
    </r>
  </si>
  <si>
    <r>
      <rPr>
        <sz val="10"/>
        <color theme="1"/>
        <rFont val="仿宋_GB2312"/>
        <family val="3"/>
        <charset val="134"/>
      </rPr>
      <t>玉环市漩门湾拓浚扩排工程</t>
    </r>
  </si>
  <si>
    <r>
      <rPr>
        <sz val="10"/>
        <color theme="1"/>
        <rFont val="仿宋_GB2312"/>
        <family val="3"/>
        <charset val="134"/>
      </rPr>
      <t>天台县</t>
    </r>
  </si>
  <si>
    <r>
      <rPr>
        <sz val="10"/>
        <color theme="1"/>
        <rFont val="仿宋_GB2312"/>
        <family val="3"/>
        <charset val="134"/>
      </rPr>
      <t>台州市椒江治理工程（天台始丰溪段）</t>
    </r>
  </si>
  <si>
    <r>
      <rPr>
        <sz val="10"/>
        <color theme="1"/>
        <rFont val="仿宋_GB2312"/>
        <family val="3"/>
        <charset val="134"/>
      </rPr>
      <t>仙居县</t>
    </r>
  </si>
  <si>
    <r>
      <rPr>
        <sz val="10"/>
        <color theme="1"/>
        <rFont val="仿宋_GB2312"/>
        <family val="3"/>
        <charset val="134"/>
      </rPr>
      <t>仙居县永安溪综合治理与生态修复二期工程</t>
    </r>
  </si>
  <si>
    <r>
      <rPr>
        <sz val="10"/>
        <color theme="1"/>
        <rFont val="仿宋_GB2312"/>
        <family val="3"/>
        <charset val="134"/>
      </rPr>
      <t>三门县</t>
    </r>
  </si>
  <si>
    <r>
      <rPr>
        <sz val="10"/>
        <color theme="1"/>
        <rFont val="仿宋_GB2312"/>
        <family val="3"/>
        <charset val="134"/>
      </rPr>
      <t>三门县海塘加固工程</t>
    </r>
  </si>
  <si>
    <r>
      <rPr>
        <sz val="10"/>
        <color theme="1"/>
        <rFont val="仿宋_GB2312"/>
        <family val="3"/>
        <charset val="134"/>
      </rPr>
      <t>三门县东屏水库工程</t>
    </r>
  </si>
  <si>
    <r>
      <rPr>
        <sz val="10"/>
        <color theme="1"/>
        <rFont val="仿宋_GB2312"/>
        <family val="3"/>
        <charset val="134"/>
      </rPr>
      <t>丽水</t>
    </r>
  </si>
  <si>
    <r>
      <rPr>
        <sz val="10"/>
        <color theme="1"/>
        <rFont val="仿宋_GB2312"/>
        <family val="3"/>
        <charset val="134"/>
      </rPr>
      <t>丽水市滩坑引水工程</t>
    </r>
  </si>
  <si>
    <r>
      <rPr>
        <sz val="10"/>
        <color theme="1"/>
        <rFont val="仿宋_GB2312"/>
        <family val="3"/>
        <charset val="134"/>
      </rPr>
      <t>龙泉市</t>
    </r>
  </si>
  <si>
    <r>
      <rPr>
        <sz val="10"/>
        <color theme="1"/>
        <rFont val="仿宋_GB2312"/>
        <family val="3"/>
        <charset val="134"/>
      </rPr>
      <t>龙泉市梅溪、八都溪、岩樟溪流域综合治理工程</t>
    </r>
  </si>
  <si>
    <r>
      <rPr>
        <sz val="10"/>
        <color theme="1"/>
        <rFont val="仿宋_GB2312"/>
        <family val="3"/>
        <charset val="134"/>
      </rPr>
      <t>龙泉市瑞</t>
    </r>
    <r>
      <rPr>
        <sz val="10"/>
        <color theme="1"/>
        <rFont val="宋体"/>
        <family val="3"/>
        <charset val="134"/>
      </rPr>
      <t>垟</t>
    </r>
    <r>
      <rPr>
        <sz val="10"/>
        <color theme="1"/>
        <rFont val="仿宋_GB2312"/>
        <family val="3"/>
        <charset val="134"/>
      </rPr>
      <t>引水工程</t>
    </r>
  </si>
  <si>
    <r>
      <rPr>
        <sz val="10"/>
        <color theme="1"/>
        <rFont val="仿宋_GB2312"/>
        <family val="3"/>
        <charset val="134"/>
      </rPr>
      <t>龙泉市竹</t>
    </r>
    <r>
      <rPr>
        <sz val="10"/>
        <color theme="1"/>
        <rFont val="宋体"/>
        <family val="3"/>
        <charset val="134"/>
      </rPr>
      <t>垟</t>
    </r>
    <r>
      <rPr>
        <sz val="10"/>
        <color theme="1"/>
        <rFont val="仿宋_GB2312"/>
        <family val="3"/>
        <charset val="134"/>
      </rPr>
      <t>一级水库及供水工程</t>
    </r>
  </si>
  <si>
    <r>
      <rPr>
        <sz val="10"/>
        <color theme="1"/>
        <rFont val="仿宋_GB2312"/>
        <family val="3"/>
        <charset val="134"/>
      </rPr>
      <t>青田县</t>
    </r>
  </si>
  <si>
    <r>
      <rPr>
        <sz val="10"/>
        <color theme="1"/>
        <rFont val="仿宋_GB2312"/>
        <family val="3"/>
        <charset val="134"/>
      </rPr>
      <t>青田县瓯江治理二期工程</t>
    </r>
  </si>
  <si>
    <r>
      <rPr>
        <sz val="10"/>
        <color theme="1"/>
        <rFont val="仿宋_GB2312"/>
        <family val="3"/>
        <charset val="134"/>
      </rPr>
      <t>青田县小溪水利枢纽工程</t>
    </r>
  </si>
  <si>
    <r>
      <rPr>
        <sz val="10"/>
        <color theme="1"/>
        <rFont val="仿宋_GB2312"/>
        <family val="3"/>
        <charset val="134"/>
      </rPr>
      <t>云和县</t>
    </r>
  </si>
  <si>
    <r>
      <rPr>
        <sz val="10"/>
        <color theme="1"/>
        <rFont val="仿宋_GB2312"/>
        <family val="3"/>
        <charset val="134"/>
      </rPr>
      <t>云和县浮云溪流域综合治理工程</t>
    </r>
  </si>
  <si>
    <r>
      <rPr>
        <sz val="10"/>
        <color theme="1"/>
        <rFont val="仿宋_GB2312"/>
        <family val="3"/>
        <charset val="134"/>
      </rPr>
      <t>云和县龙泉溪治理二期工程</t>
    </r>
  </si>
  <si>
    <r>
      <rPr>
        <sz val="10"/>
        <color theme="1"/>
        <rFont val="仿宋_GB2312"/>
        <family val="3"/>
        <charset val="134"/>
      </rPr>
      <t>庆元县</t>
    </r>
  </si>
  <si>
    <r>
      <rPr>
        <sz val="10"/>
        <color theme="1"/>
        <rFont val="仿宋_GB2312"/>
        <family val="3"/>
        <charset val="134"/>
      </rPr>
      <t>庆元县兰溪桥水库扩建工程</t>
    </r>
  </si>
  <si>
    <r>
      <rPr>
        <sz val="10"/>
        <color theme="1"/>
        <rFont val="仿宋_GB2312"/>
        <family val="3"/>
        <charset val="134"/>
      </rPr>
      <t>庆元县松源溪流域综合治理工程</t>
    </r>
  </si>
  <si>
    <r>
      <rPr>
        <sz val="10"/>
        <color theme="1"/>
        <rFont val="仿宋_GB2312"/>
        <family val="3"/>
        <charset val="134"/>
      </rPr>
      <t>缙云县</t>
    </r>
  </si>
  <si>
    <r>
      <rPr>
        <sz val="10"/>
        <color theme="1"/>
        <rFont val="仿宋_GB2312"/>
        <family val="3"/>
        <charset val="134"/>
      </rPr>
      <t>缙云县好溪流域综合治理工程</t>
    </r>
  </si>
  <si>
    <r>
      <rPr>
        <sz val="10"/>
        <color theme="1"/>
        <rFont val="仿宋_GB2312"/>
        <family val="3"/>
        <charset val="134"/>
      </rPr>
      <t>缙云县潜明水库引水工程</t>
    </r>
  </si>
  <si>
    <r>
      <rPr>
        <sz val="10"/>
        <color theme="1"/>
        <rFont val="仿宋_GB2312"/>
        <family val="3"/>
        <charset val="134"/>
      </rPr>
      <t>遂昌县</t>
    </r>
  </si>
  <si>
    <r>
      <rPr>
        <sz val="10"/>
        <color theme="1"/>
        <rFont val="仿宋_GB2312"/>
        <family val="3"/>
        <charset val="134"/>
      </rPr>
      <t>遂昌县清水源水库工程</t>
    </r>
  </si>
  <si>
    <r>
      <rPr>
        <sz val="10"/>
        <color theme="1"/>
        <rFont val="仿宋_GB2312"/>
        <family val="3"/>
        <charset val="134"/>
      </rPr>
      <t>松阳县</t>
    </r>
  </si>
  <si>
    <r>
      <rPr>
        <sz val="10"/>
        <color theme="1"/>
        <rFont val="仿宋_GB2312"/>
        <family val="3"/>
        <charset val="134"/>
      </rPr>
      <t>松阳县松阴溪流域河流综合治理项目（干流）</t>
    </r>
  </si>
  <si>
    <r>
      <rPr>
        <sz val="10"/>
        <color theme="1"/>
        <rFont val="仿宋_GB2312"/>
        <family val="3"/>
        <charset val="134"/>
      </rPr>
      <t>景宁县</t>
    </r>
  </si>
  <si>
    <r>
      <rPr>
        <sz val="10"/>
        <color theme="1"/>
        <rFont val="仿宋_GB2312"/>
        <family val="3"/>
        <charset val="134"/>
      </rPr>
      <t>景宁县金村水库及供水工程</t>
    </r>
  </si>
  <si>
    <r>
      <rPr>
        <sz val="10"/>
        <color theme="1"/>
        <rFont val="仿宋_GB2312"/>
        <family val="3"/>
        <charset val="134"/>
      </rPr>
      <t>景宁县小溪流域综合治理工程（一期）</t>
    </r>
  </si>
  <si>
    <r>
      <rPr>
        <sz val="10"/>
        <color theme="1"/>
        <rFont val="仿宋_GB2312"/>
        <family val="3"/>
        <charset val="134"/>
      </rPr>
      <t>省本级</t>
    </r>
  </si>
  <si>
    <r>
      <rPr>
        <sz val="10"/>
        <color theme="1"/>
        <rFont val="仿宋_GB2312"/>
        <family val="3"/>
        <charset val="134"/>
      </rPr>
      <t>钱塘江中心</t>
    </r>
  </si>
  <si>
    <r>
      <rPr>
        <sz val="10"/>
        <color theme="1"/>
        <rFont val="仿宋_GB2312"/>
        <family val="3"/>
        <charset val="134"/>
      </rPr>
      <t>钱塘江北岸秧田庙至塔山坝段海塘工程（堤脚部分）</t>
    </r>
  </si>
  <si>
    <r>
      <rPr>
        <sz val="10"/>
        <color theme="1"/>
        <rFont val="仿宋_GB2312"/>
        <family val="3"/>
        <charset val="134"/>
      </rPr>
      <t>杭州</t>
    </r>
  </si>
  <si>
    <r>
      <rPr>
        <sz val="10"/>
        <color theme="1"/>
        <rFont val="仿宋_GB2312"/>
        <family val="3"/>
        <charset val="134"/>
      </rPr>
      <t>富阳区</t>
    </r>
  </si>
  <si>
    <r>
      <rPr>
        <sz val="10"/>
        <color theme="1"/>
        <rFont val="仿宋_GB2312"/>
        <family val="3"/>
        <charset val="134"/>
      </rPr>
      <t>杭州市富阳区北支江综合整治工程</t>
    </r>
  </si>
  <si>
    <r>
      <rPr>
        <sz val="10"/>
        <color theme="1"/>
        <rFont val="仿宋_GB2312"/>
        <family val="3"/>
        <charset val="134"/>
      </rPr>
      <t>完成可研审批</t>
    </r>
  </si>
  <si>
    <t>附件3</t>
  </si>
  <si>
    <t>2021年海塘安澜等重大水利项目进展情况表（前期类）</t>
  </si>
  <si>
    <r>
      <rPr>
        <b/>
        <sz val="10"/>
        <color theme="1"/>
        <rFont val="仿宋_GB2312"/>
        <family val="3"/>
        <charset val="134"/>
      </rPr>
      <t>市</t>
    </r>
  </si>
  <si>
    <r>
      <rPr>
        <b/>
        <sz val="10"/>
        <color theme="1"/>
        <rFont val="仿宋_GB2312"/>
        <family val="3"/>
        <charset val="134"/>
      </rPr>
      <t>县（市、区）</t>
    </r>
  </si>
  <si>
    <r>
      <rPr>
        <b/>
        <sz val="10"/>
        <color theme="1"/>
        <rFont val="仿宋_GB2312"/>
        <family val="3"/>
        <charset val="134"/>
      </rPr>
      <t>规划投资</t>
    </r>
    <r>
      <rPr>
        <b/>
        <sz val="10"/>
        <color theme="1"/>
        <rFont val="Times New Roman"/>
        <family val="1"/>
      </rPr>
      <t>(</t>
    </r>
    <r>
      <rPr>
        <b/>
        <sz val="10"/>
        <color theme="1"/>
        <rFont val="仿宋_GB2312"/>
        <family val="3"/>
        <charset val="134"/>
      </rPr>
      <t>亿元</t>
    </r>
    <r>
      <rPr>
        <b/>
        <sz val="10"/>
        <color theme="1"/>
        <rFont val="Times New Roman"/>
        <family val="1"/>
      </rPr>
      <t>)</t>
    </r>
  </si>
  <si>
    <r>
      <rPr>
        <b/>
        <sz val="10"/>
        <color theme="1"/>
        <rFont val="仿宋_GB2312"/>
        <family val="3"/>
        <charset val="134"/>
      </rPr>
      <t>截至</t>
    </r>
    <r>
      <rPr>
        <b/>
        <sz val="10"/>
        <color theme="1"/>
        <rFont val="Times New Roman"/>
        <family val="1"/>
      </rPr>
      <t>3</t>
    </r>
    <r>
      <rPr>
        <b/>
        <sz val="10"/>
        <color theme="1"/>
        <rFont val="仿宋_GB2312"/>
        <family val="3"/>
        <charset val="134"/>
      </rPr>
      <t>月</t>
    </r>
    <r>
      <rPr>
        <b/>
        <sz val="10"/>
        <color theme="1"/>
        <rFont val="Times New Roman"/>
        <family val="1"/>
      </rPr>
      <t xml:space="preserve">
</t>
    </r>
    <r>
      <rPr>
        <b/>
        <sz val="10"/>
        <color theme="1"/>
        <rFont val="仿宋_GB2312"/>
        <family val="3"/>
        <charset val="134"/>
      </rPr>
      <t>完成进度</t>
    </r>
  </si>
  <si>
    <t>1-3月
目标</t>
  </si>
  <si>
    <r>
      <rPr>
        <sz val="10"/>
        <color theme="1"/>
        <rFont val="仿宋_GB2312"/>
        <family val="3"/>
        <charset val="134"/>
      </rPr>
      <t>杭州市萧围西线（一工段至四工段）提标加固工程</t>
    </r>
  </si>
  <si>
    <r>
      <rPr>
        <sz val="10"/>
        <color theme="1"/>
        <rFont val="仿宋_GB2312"/>
        <family val="3"/>
        <charset val="134"/>
      </rPr>
      <t>可研已审</t>
    </r>
  </si>
  <si>
    <r>
      <rPr>
        <sz val="10"/>
        <color theme="1"/>
        <rFont val="仿宋_GB2312"/>
        <family val="3"/>
        <charset val="134"/>
      </rPr>
      <t>正常</t>
    </r>
  </si>
  <si>
    <t>编制可研</t>
  </si>
  <si>
    <r>
      <rPr>
        <sz val="10"/>
        <color theme="1"/>
        <rFont val="仿宋_GB2312"/>
        <family val="3"/>
        <charset val="134"/>
      </rPr>
      <t>杭州市本级海塘安澜工程（上泗南北大塘）</t>
    </r>
  </si>
  <si>
    <r>
      <rPr>
        <sz val="10"/>
        <color theme="1"/>
        <rFont val="仿宋_GB2312"/>
        <family val="3"/>
        <charset val="134"/>
      </rPr>
      <t>编制项建、可研</t>
    </r>
  </si>
  <si>
    <t>编制项建、可研</t>
  </si>
  <si>
    <r>
      <rPr>
        <sz val="10"/>
        <color theme="1"/>
        <rFont val="仿宋_GB2312"/>
        <family val="3"/>
        <charset val="134"/>
      </rPr>
      <t>杭州市青山水库防洪能力提升工程</t>
    </r>
  </si>
  <si>
    <r>
      <rPr>
        <sz val="10"/>
        <color theme="1"/>
        <rFont val="仿宋_GB2312"/>
        <family val="3"/>
        <charset val="134"/>
      </rPr>
      <t>完成可研审批</t>
    </r>
  </si>
  <si>
    <t>完成可研审批</t>
  </si>
  <si>
    <r>
      <rPr>
        <sz val="10"/>
        <color theme="1"/>
        <rFont val="仿宋_GB2312"/>
        <family val="3"/>
        <charset val="134"/>
      </rPr>
      <t>杭州市本级海塘安澜工程（三堡船闸段海塘）</t>
    </r>
  </si>
  <si>
    <r>
      <rPr>
        <sz val="10"/>
        <color theme="1"/>
        <rFont val="仿宋_GB2312"/>
        <family val="3"/>
        <charset val="134"/>
      </rPr>
      <t>景观方案编制</t>
    </r>
  </si>
  <si>
    <r>
      <rPr>
        <sz val="10"/>
        <color theme="1"/>
        <rFont val="仿宋_GB2312"/>
        <family val="3"/>
        <charset val="134"/>
      </rPr>
      <t>杭州市本级海塘安澜工程（珊瑚沙海塘）</t>
    </r>
  </si>
  <si>
    <r>
      <rPr>
        <sz val="10"/>
        <color theme="1"/>
        <rFont val="仿宋_GB2312"/>
        <family val="3"/>
        <charset val="134"/>
      </rPr>
      <t>完成项建受理、可研审查</t>
    </r>
  </si>
  <si>
    <r>
      <rPr>
        <sz val="10"/>
        <color theme="1"/>
        <rFont val="仿宋_GB2312"/>
        <family val="3"/>
        <charset val="134"/>
      </rPr>
      <t>扩大杭嘉湖南排后续西部通道工程</t>
    </r>
  </si>
  <si>
    <r>
      <rPr>
        <sz val="10"/>
        <color theme="1"/>
        <rFont val="仿宋_GB2312"/>
        <family val="3"/>
        <charset val="134"/>
      </rPr>
      <t>完成项建审查</t>
    </r>
  </si>
  <si>
    <r>
      <rPr>
        <sz val="10"/>
        <color theme="1"/>
        <rFont val="仿宋_GB2312"/>
        <family val="3"/>
        <charset val="134"/>
      </rPr>
      <t>萧山区</t>
    </r>
  </si>
  <si>
    <r>
      <rPr>
        <sz val="10"/>
        <color theme="1"/>
        <rFont val="仿宋_GB2312"/>
        <family val="3"/>
        <charset val="134"/>
      </rPr>
      <t>杭州市萧山区海塘安澜工程（七甲船闸至赭山湾闸段海塘）</t>
    </r>
  </si>
  <si>
    <r>
      <rPr>
        <sz val="10"/>
        <color theme="1"/>
        <rFont val="仿宋_GB2312"/>
        <family val="3"/>
        <charset val="134"/>
      </rPr>
      <t>前期报告编制尚未开展</t>
    </r>
  </si>
  <si>
    <r>
      <rPr>
        <sz val="10"/>
        <color theme="1"/>
        <rFont val="仿宋_GB2312"/>
        <family val="3"/>
        <charset val="134"/>
      </rPr>
      <t>滞后</t>
    </r>
  </si>
  <si>
    <r>
      <rPr>
        <sz val="10"/>
        <color theme="1"/>
        <rFont val="仿宋_GB2312"/>
        <family val="3"/>
        <charset val="134"/>
      </rPr>
      <t>余杭区</t>
    </r>
  </si>
  <si>
    <r>
      <rPr>
        <sz val="10"/>
        <color theme="1"/>
        <rFont val="仿宋_GB2312"/>
        <family val="3"/>
        <charset val="134"/>
      </rPr>
      <t>东苕溪防洪后续西险大塘达标加固工程</t>
    </r>
  </si>
  <si>
    <r>
      <rPr>
        <sz val="10"/>
        <color theme="1"/>
        <rFont val="仿宋_GB2312"/>
        <family val="3"/>
        <charset val="134"/>
      </rPr>
      <t>可研已审</t>
    </r>
  </si>
  <si>
    <r>
      <rPr>
        <sz val="10"/>
        <color theme="1"/>
        <rFont val="仿宋_GB2312"/>
        <family val="3"/>
        <charset val="134"/>
      </rPr>
      <t>对接可研审批</t>
    </r>
  </si>
  <si>
    <r>
      <rPr>
        <sz val="10"/>
        <color theme="1"/>
        <rFont val="仿宋_GB2312"/>
        <family val="3"/>
        <charset val="134"/>
      </rPr>
      <t>杭州市富阳区南北渠分洪隧洞工程</t>
    </r>
  </si>
  <si>
    <r>
      <rPr>
        <sz val="10"/>
        <color theme="1"/>
        <rFont val="仿宋_GB2312"/>
        <family val="3"/>
        <charset val="134"/>
      </rPr>
      <t>临安区</t>
    </r>
  </si>
  <si>
    <r>
      <rPr>
        <sz val="10"/>
        <color theme="1"/>
        <rFont val="仿宋_GB2312"/>
        <family val="3"/>
        <charset val="134"/>
      </rPr>
      <t>杭州市临安区里畈水库加高扩容工程</t>
    </r>
  </si>
  <si>
    <r>
      <rPr>
        <sz val="10"/>
        <color theme="1"/>
        <rFont val="仿宋_GB2312"/>
        <family val="3"/>
        <charset val="134"/>
      </rPr>
      <t>完成可研审查、移民安置规划大纲审批</t>
    </r>
  </si>
  <si>
    <t>编制可研、实物调查大纲</t>
  </si>
  <si>
    <r>
      <rPr>
        <sz val="10"/>
        <color theme="1"/>
        <rFont val="仿宋_GB2312"/>
        <family val="3"/>
        <charset val="134"/>
      </rPr>
      <t>建德市</t>
    </r>
  </si>
  <si>
    <r>
      <rPr>
        <sz val="10"/>
        <color theme="1"/>
        <rFont val="仿宋_GB2312"/>
        <family val="3"/>
        <charset val="134"/>
      </rPr>
      <t>建德市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family val="3"/>
        <charset val="134"/>
      </rPr>
      <t>三江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family val="3"/>
        <charset val="134"/>
      </rPr>
      <t>治理提升改造工程</t>
    </r>
  </si>
  <si>
    <r>
      <rPr>
        <sz val="10"/>
        <color theme="1"/>
        <rFont val="仿宋_GB2312"/>
        <family val="3"/>
        <charset val="134"/>
      </rPr>
      <t>完成项建审查</t>
    </r>
  </si>
  <si>
    <r>
      <rPr>
        <sz val="10"/>
        <color theme="1"/>
        <rFont val="仿宋_GB2312"/>
        <family val="3"/>
        <charset val="134"/>
      </rPr>
      <t>宁波</t>
    </r>
  </si>
  <si>
    <r>
      <rPr>
        <sz val="10"/>
        <color theme="1"/>
        <rFont val="仿宋_GB2312"/>
        <family val="3"/>
        <charset val="134"/>
      </rPr>
      <t>宁波市清水环通工程</t>
    </r>
  </si>
  <si>
    <r>
      <rPr>
        <sz val="10"/>
        <color theme="1"/>
        <rFont val="仿宋_GB2312"/>
        <family val="3"/>
        <charset val="134"/>
      </rPr>
      <t>对接可研审批</t>
    </r>
  </si>
  <si>
    <t>对接可研审批</t>
  </si>
  <si>
    <r>
      <rPr>
        <sz val="10"/>
        <color theme="1"/>
        <rFont val="仿宋_GB2312"/>
        <family val="3"/>
        <charset val="134"/>
      </rPr>
      <t>余姚市</t>
    </r>
  </si>
  <si>
    <r>
      <rPr>
        <sz val="10"/>
        <color theme="1"/>
        <rFont val="仿宋_GB2312"/>
        <family val="3"/>
        <charset val="134"/>
      </rPr>
      <t>余姚市海塘安澜工程</t>
    </r>
  </si>
  <si>
    <r>
      <rPr>
        <sz val="10"/>
        <color theme="1"/>
        <rFont val="仿宋_GB2312"/>
        <family val="3"/>
        <charset val="134"/>
      </rPr>
      <t>完成问题海塘等前期工作</t>
    </r>
  </si>
  <si>
    <r>
      <rPr>
        <sz val="10"/>
        <color theme="1"/>
        <rFont val="仿宋_GB2312"/>
        <family val="3"/>
        <charset val="134"/>
      </rPr>
      <t>前期报告编制尚未开展</t>
    </r>
  </si>
  <si>
    <t>开展问题海塘等前期报告编制</t>
  </si>
  <si>
    <r>
      <rPr>
        <sz val="10"/>
        <color theme="1"/>
        <rFont val="仿宋_GB2312"/>
        <family val="3"/>
        <charset val="134"/>
      </rPr>
      <t>宁海县</t>
    </r>
  </si>
  <si>
    <r>
      <rPr>
        <sz val="10"/>
        <color theme="1"/>
        <rFont val="仿宋_GB2312"/>
        <family val="3"/>
        <charset val="134"/>
      </rPr>
      <t>宁海县清溪水库工程</t>
    </r>
  </si>
  <si>
    <r>
      <rPr>
        <sz val="10"/>
        <color theme="1"/>
        <rFont val="仿宋_GB2312"/>
        <family val="3"/>
        <charset val="134"/>
      </rPr>
      <t>移民安置规划大纲编制</t>
    </r>
  </si>
  <si>
    <t>完成移民安置规划大纲审批</t>
  </si>
  <si>
    <r>
      <rPr>
        <sz val="10"/>
        <color theme="1"/>
        <rFont val="仿宋_GB2312"/>
        <family val="3"/>
        <charset val="134"/>
      </rPr>
      <t>温州</t>
    </r>
  </si>
  <si>
    <r>
      <rPr>
        <sz val="10"/>
        <color theme="1"/>
        <rFont val="仿宋_GB2312"/>
        <family val="3"/>
        <charset val="134"/>
      </rPr>
      <t>温州瓯江口产业集聚区海塘安澜工程（浅滩二期生态堤）</t>
    </r>
  </si>
  <si>
    <r>
      <rPr>
        <sz val="10"/>
        <color theme="1"/>
        <rFont val="仿宋_GB2312"/>
        <family val="3"/>
        <charset val="134"/>
      </rPr>
      <t>洞头区</t>
    </r>
  </si>
  <si>
    <r>
      <rPr>
        <sz val="10"/>
        <color theme="1"/>
        <rFont val="仿宋_GB2312"/>
        <family val="3"/>
        <charset val="134"/>
      </rPr>
      <t>温州市洞头区陆域引调水工程</t>
    </r>
  </si>
  <si>
    <r>
      <rPr>
        <sz val="10"/>
        <color theme="1"/>
        <rFont val="仿宋_GB2312"/>
        <family val="3"/>
        <charset val="134"/>
      </rPr>
      <t>完成项建受理</t>
    </r>
  </si>
  <si>
    <r>
      <rPr>
        <sz val="10"/>
        <color theme="1"/>
        <rFont val="仿宋_GB2312"/>
        <family val="3"/>
        <charset val="134"/>
      </rPr>
      <t>乐清市</t>
    </r>
  </si>
  <si>
    <r>
      <rPr>
        <sz val="10"/>
        <color theme="1"/>
        <rFont val="仿宋_GB2312"/>
        <family val="3"/>
        <charset val="134"/>
      </rPr>
      <t>乐清市海塘安澜工程（港区海塘）</t>
    </r>
  </si>
  <si>
    <r>
      <rPr>
        <sz val="10"/>
        <color theme="1"/>
        <rFont val="仿宋_GB2312"/>
        <family val="3"/>
        <charset val="134"/>
      </rPr>
      <t>编制项建、可研</t>
    </r>
  </si>
  <si>
    <r>
      <rPr>
        <sz val="10"/>
        <color theme="1"/>
        <rFont val="仿宋_GB2312"/>
        <family val="3"/>
        <charset val="134"/>
      </rPr>
      <t>乐清市海塘安澜工程（中心区海塘）</t>
    </r>
  </si>
  <si>
    <r>
      <rPr>
        <sz val="10"/>
        <color theme="1"/>
        <rFont val="仿宋_GB2312"/>
        <family val="3"/>
        <charset val="134"/>
      </rPr>
      <t>乐清市海塘安澜工程（翁</t>
    </r>
    <r>
      <rPr>
        <sz val="10"/>
        <color theme="1"/>
        <rFont val="宋体"/>
        <family val="3"/>
        <charset val="134"/>
      </rPr>
      <t>垟</t>
    </r>
    <r>
      <rPr>
        <sz val="10"/>
        <color theme="1"/>
        <rFont val="仿宋_GB2312"/>
        <family val="3"/>
        <charset val="134"/>
      </rPr>
      <t>等海塘）</t>
    </r>
  </si>
  <si>
    <r>
      <rPr>
        <sz val="10"/>
        <color theme="1"/>
        <rFont val="仿宋_GB2312"/>
        <family val="3"/>
        <charset val="134"/>
      </rPr>
      <t>乐清市大荆分洪工程</t>
    </r>
  </si>
  <si>
    <r>
      <rPr>
        <sz val="10"/>
        <color theme="1"/>
        <rFont val="仿宋_GB2312"/>
        <family val="3"/>
        <charset val="134"/>
      </rPr>
      <t>乐清市银溪水库工程</t>
    </r>
  </si>
  <si>
    <r>
      <rPr>
        <sz val="10"/>
        <color theme="1"/>
        <rFont val="仿宋_GB2312"/>
        <family val="3"/>
        <charset val="134"/>
      </rPr>
      <t>完成项建编制</t>
    </r>
  </si>
  <si>
    <r>
      <rPr>
        <sz val="10"/>
        <color theme="1"/>
        <rFont val="仿宋_GB2312"/>
        <family val="3"/>
        <charset val="134"/>
      </rPr>
      <t>编制项建、规模论证报告</t>
    </r>
  </si>
  <si>
    <t>编制项建、规模论证报告</t>
  </si>
  <si>
    <r>
      <rPr>
        <sz val="10"/>
        <color theme="1"/>
        <rFont val="仿宋_GB2312"/>
        <family val="3"/>
        <charset val="134"/>
      </rPr>
      <t>瑞安市</t>
    </r>
  </si>
  <si>
    <r>
      <rPr>
        <sz val="10"/>
        <color theme="1"/>
        <rFont val="仿宋_GB2312"/>
        <family val="3"/>
        <charset val="134"/>
      </rPr>
      <t>瑞安市海塘安澜工程（丁山二期海塘）</t>
    </r>
  </si>
  <si>
    <r>
      <rPr>
        <sz val="10"/>
        <color theme="1"/>
        <rFont val="仿宋_GB2312"/>
        <family val="3"/>
        <charset val="134"/>
      </rPr>
      <t>瑞安市海塘安澜工程（阁巷围区海塘）</t>
    </r>
  </si>
  <si>
    <r>
      <rPr>
        <sz val="10"/>
        <color theme="1"/>
        <rFont val="仿宋_GB2312"/>
        <family val="3"/>
        <charset val="134"/>
      </rPr>
      <t>前期报告编制招标</t>
    </r>
  </si>
  <si>
    <r>
      <rPr>
        <sz val="10"/>
        <color theme="1"/>
        <rFont val="仿宋_GB2312"/>
        <family val="3"/>
        <charset val="134"/>
      </rPr>
      <t>瑞安市海塘安澜工程（飞云江北岸下埠至上望段海塘）</t>
    </r>
  </si>
  <si>
    <r>
      <rPr>
        <sz val="10"/>
        <color theme="1"/>
        <rFont val="仿宋_GB2312"/>
        <family val="3"/>
        <charset val="134"/>
      </rPr>
      <t>前期报告编制招标准备</t>
    </r>
  </si>
  <si>
    <r>
      <rPr>
        <sz val="10"/>
        <color theme="1"/>
        <rFont val="仿宋_GB2312"/>
        <family val="3"/>
        <charset val="134"/>
      </rPr>
      <t>瑞安市六科水库工程</t>
    </r>
  </si>
  <si>
    <r>
      <rPr>
        <sz val="10"/>
        <color theme="1"/>
        <rFont val="仿宋_GB2312"/>
        <family val="3"/>
        <charset val="134"/>
      </rPr>
      <t>完成规模论证</t>
    </r>
  </si>
  <si>
    <r>
      <rPr>
        <sz val="10"/>
        <color theme="1"/>
        <rFont val="仿宋_GB2312"/>
        <family val="3"/>
        <charset val="134"/>
      </rPr>
      <t>项建编制</t>
    </r>
  </si>
  <si>
    <t>编制规模论证报告</t>
  </si>
  <si>
    <r>
      <rPr>
        <sz val="10"/>
        <color theme="1"/>
        <rFont val="仿宋_GB2312"/>
        <family val="3"/>
        <charset val="134"/>
      </rPr>
      <t>瑞安市林溪水库二期工程</t>
    </r>
  </si>
  <si>
    <r>
      <rPr>
        <sz val="10"/>
        <color theme="1"/>
        <rFont val="仿宋_GB2312"/>
        <family val="3"/>
        <charset val="134"/>
      </rPr>
      <t>温州市赵山渡引水工程渠系扩能保安工程</t>
    </r>
  </si>
  <si>
    <r>
      <rPr>
        <sz val="10"/>
        <color theme="1"/>
        <rFont val="仿宋_GB2312"/>
        <family val="3"/>
        <charset val="134"/>
      </rPr>
      <t>永嘉县</t>
    </r>
  </si>
  <si>
    <r>
      <rPr>
        <sz val="10"/>
        <color theme="1"/>
        <rFont val="仿宋_GB2312"/>
        <family val="3"/>
        <charset val="134"/>
      </rPr>
      <t>永嘉县海塘安澜工程（乌牛堤）</t>
    </r>
  </si>
  <si>
    <r>
      <rPr>
        <sz val="10"/>
        <rFont val="仿宋_GB2312"/>
        <family val="3"/>
        <charset val="134"/>
      </rPr>
      <t>前期报告编制尚未开展</t>
    </r>
  </si>
  <si>
    <r>
      <rPr>
        <sz val="10"/>
        <color theme="1"/>
        <rFont val="仿宋_GB2312"/>
        <family val="3"/>
        <charset val="134"/>
      </rPr>
      <t>滞后</t>
    </r>
  </si>
  <si>
    <r>
      <rPr>
        <sz val="10"/>
        <color theme="1"/>
        <rFont val="仿宋_GB2312"/>
        <family val="3"/>
        <charset val="134"/>
      </rPr>
      <t>永嘉县菇溪分洪工程</t>
    </r>
  </si>
  <si>
    <r>
      <rPr>
        <sz val="10"/>
        <color theme="1"/>
        <rFont val="仿宋_GB2312"/>
        <family val="3"/>
        <charset val="134"/>
      </rPr>
      <t>编制项建</t>
    </r>
  </si>
  <si>
    <r>
      <rPr>
        <sz val="10"/>
        <color theme="1"/>
        <rFont val="仿宋_GB2312"/>
        <family val="3"/>
        <charset val="134"/>
      </rPr>
      <t>文成县</t>
    </r>
  </si>
  <si>
    <r>
      <rPr>
        <sz val="10"/>
        <color theme="1"/>
        <rFont val="仿宋_GB2312"/>
        <family val="3"/>
        <charset val="134"/>
      </rPr>
      <t>文成县西北部城乡一体化供水提升工程</t>
    </r>
  </si>
  <si>
    <r>
      <rPr>
        <sz val="10"/>
        <color theme="1"/>
        <rFont val="仿宋_GB2312"/>
        <family val="3"/>
        <charset val="134"/>
      </rPr>
      <t>平阳县</t>
    </r>
  </si>
  <si>
    <r>
      <rPr>
        <sz val="10"/>
        <color theme="1"/>
        <rFont val="仿宋_GB2312"/>
        <family val="3"/>
        <charset val="134"/>
      </rPr>
      <t>平阳县海塘安澜工程（宋埠西湾海塘）</t>
    </r>
  </si>
  <si>
    <r>
      <rPr>
        <sz val="10"/>
        <color theme="1"/>
        <rFont val="仿宋_GB2312"/>
        <family val="3"/>
        <charset val="134"/>
      </rPr>
      <t>平阳县鳌江标准堤（下厂段、下埠水闸、雁门水闸）加固工程</t>
    </r>
  </si>
  <si>
    <r>
      <rPr>
        <sz val="10"/>
        <color theme="1"/>
        <rFont val="仿宋_GB2312"/>
        <family val="3"/>
        <charset val="134"/>
      </rPr>
      <t>苍南县</t>
    </r>
  </si>
  <si>
    <r>
      <rPr>
        <sz val="10"/>
        <color theme="1"/>
        <rFont val="仿宋_GB2312"/>
        <family val="3"/>
        <charset val="134"/>
      </rPr>
      <t>苍南县海塘安澜工程（南片海塘）</t>
    </r>
  </si>
  <si>
    <r>
      <rPr>
        <sz val="10"/>
        <color theme="1"/>
        <rFont val="仿宋_GB2312"/>
        <family val="3"/>
        <charset val="134"/>
      </rPr>
      <t>苍南县海塘安澜工程（北片海塘）</t>
    </r>
  </si>
  <si>
    <r>
      <rPr>
        <sz val="10"/>
        <color theme="1"/>
        <rFont val="仿宋_GB2312"/>
        <family val="3"/>
        <charset val="134"/>
      </rPr>
      <t>龙港市</t>
    </r>
  </si>
  <si>
    <r>
      <rPr>
        <sz val="10"/>
        <color theme="1"/>
        <rFont val="仿宋_GB2312"/>
        <family val="3"/>
        <charset val="134"/>
      </rPr>
      <t>龙港市海塘安澜工程（双龙汇龙段海塘）</t>
    </r>
  </si>
  <si>
    <r>
      <rPr>
        <sz val="10"/>
        <color theme="1"/>
        <rFont val="仿宋_GB2312"/>
        <family val="3"/>
        <charset val="134"/>
      </rPr>
      <t>龙港市新城排涝调蓄工程</t>
    </r>
  </si>
  <si>
    <r>
      <rPr>
        <sz val="10"/>
        <color theme="1"/>
        <rFont val="仿宋_GB2312"/>
        <family val="3"/>
        <charset val="134"/>
      </rPr>
      <t>湖州</t>
    </r>
  </si>
  <si>
    <r>
      <rPr>
        <sz val="10"/>
        <color theme="1"/>
        <rFont val="仿宋_GB2312"/>
        <family val="3"/>
        <charset val="134"/>
      </rPr>
      <t>湖州市南太湖新区启动区防洪排涝工程</t>
    </r>
  </si>
  <si>
    <r>
      <rPr>
        <sz val="10"/>
        <color theme="1"/>
        <rFont val="仿宋_GB2312"/>
        <family val="3"/>
        <charset val="134"/>
      </rPr>
      <t>对接项建受理</t>
    </r>
  </si>
  <si>
    <t>完成项建受理</t>
  </si>
  <si>
    <r>
      <rPr>
        <sz val="10"/>
        <color theme="1"/>
        <rFont val="仿宋_GB2312"/>
        <family val="3"/>
        <charset val="134"/>
      </rPr>
      <t>南浔区</t>
    </r>
  </si>
  <si>
    <r>
      <rPr>
        <sz val="10"/>
        <color theme="1"/>
        <rFont val="仿宋_GB2312"/>
        <family val="3"/>
        <charset val="134"/>
      </rPr>
      <t>杭嘉湖北排通道后续工程（南浔段）</t>
    </r>
  </si>
  <si>
    <r>
      <rPr>
        <sz val="10"/>
        <color theme="1"/>
        <rFont val="仿宋_GB2312"/>
        <family val="3"/>
        <charset val="134"/>
      </rPr>
      <t>安吉县</t>
    </r>
  </si>
  <si>
    <r>
      <rPr>
        <sz val="10"/>
        <color theme="1"/>
        <rFont val="仿宋_GB2312"/>
        <family val="3"/>
        <charset val="134"/>
      </rPr>
      <t>安吉县老石坎水库加高扩容工程</t>
    </r>
  </si>
  <si>
    <r>
      <rPr>
        <sz val="10"/>
        <color theme="1"/>
        <rFont val="仿宋_GB2312"/>
        <family val="3"/>
        <charset val="134"/>
      </rPr>
      <t>基本农田、生态红线等调查</t>
    </r>
  </si>
  <si>
    <t>编制项建</t>
  </si>
  <si>
    <r>
      <rPr>
        <sz val="10"/>
        <color theme="1"/>
        <rFont val="仿宋_GB2312"/>
        <family val="3"/>
        <charset val="134"/>
      </rPr>
      <t>安吉县西苕溪流域综合治理工程</t>
    </r>
  </si>
  <si>
    <r>
      <rPr>
        <sz val="10"/>
        <color theme="1"/>
        <rFont val="仿宋_GB2312"/>
        <family val="3"/>
        <charset val="134"/>
      </rPr>
      <t>一期完成可研审批</t>
    </r>
  </si>
  <si>
    <r>
      <rPr>
        <sz val="10"/>
        <color theme="1"/>
        <rFont val="仿宋_GB2312"/>
        <family val="3"/>
        <charset val="134"/>
      </rPr>
      <t>嘉兴</t>
    </r>
  </si>
  <si>
    <r>
      <rPr>
        <sz val="10"/>
        <color theme="1"/>
        <rFont val="仿宋_GB2312"/>
        <family val="3"/>
        <charset val="134"/>
      </rPr>
      <t>太浦河后续工程（浙江段）</t>
    </r>
  </si>
  <si>
    <r>
      <rPr>
        <sz val="10"/>
        <color theme="1"/>
        <rFont val="仿宋_GB2312"/>
        <family val="3"/>
        <charset val="134"/>
      </rPr>
      <t>按国家部委有关要求开展前期工作</t>
    </r>
  </si>
  <si>
    <r>
      <rPr>
        <sz val="10"/>
        <color theme="1"/>
        <rFont val="仿宋_GB2312"/>
        <family val="3"/>
        <charset val="134"/>
      </rPr>
      <t>编制可研</t>
    </r>
  </si>
  <si>
    <t>按国家部委有关要求开展前期工作</t>
  </si>
  <si>
    <r>
      <rPr>
        <sz val="10"/>
        <color theme="1"/>
        <rFont val="仿宋_GB2312"/>
        <family val="3"/>
        <charset val="134"/>
      </rPr>
      <t>嘉兴港区海塘安澜工程（汤山片海塘）</t>
    </r>
  </si>
  <si>
    <r>
      <rPr>
        <sz val="10"/>
        <color theme="1"/>
        <rFont val="仿宋_GB2312"/>
        <family val="3"/>
        <charset val="134"/>
      </rPr>
      <t>概念性方案编制</t>
    </r>
  </si>
  <si>
    <r>
      <rPr>
        <sz val="10"/>
        <color theme="1"/>
        <rFont val="仿宋_GB2312"/>
        <family val="3"/>
        <charset val="134"/>
      </rPr>
      <t>嘉兴港区海塘安澜工程（乍浦港三期至山湾段海塘）</t>
    </r>
  </si>
  <si>
    <r>
      <rPr>
        <sz val="10"/>
        <color theme="1"/>
        <rFont val="仿宋_GB2312"/>
        <family val="3"/>
        <charset val="134"/>
      </rPr>
      <t>完成申请报告核准</t>
    </r>
  </si>
  <si>
    <t>编制申请报告</t>
  </si>
  <si>
    <r>
      <rPr>
        <sz val="10"/>
        <color theme="1"/>
        <rFont val="仿宋_GB2312"/>
        <family val="3"/>
        <charset val="134"/>
      </rPr>
      <t>扩大杭嘉湖南排后续东部通道工程（南台头干河整治）</t>
    </r>
  </si>
  <si>
    <r>
      <rPr>
        <sz val="10"/>
        <color theme="1"/>
        <rFont val="仿宋_GB2312"/>
        <family val="3"/>
        <charset val="134"/>
      </rPr>
      <t>完成项建受理、可研编制</t>
    </r>
  </si>
  <si>
    <r>
      <rPr>
        <sz val="10"/>
        <color theme="1"/>
        <rFont val="仿宋_GB2312"/>
        <family val="3"/>
        <charset val="134"/>
      </rPr>
      <t>扩大杭嘉湖南排后续东部通道工程（麻泾港整治）</t>
    </r>
  </si>
  <si>
    <r>
      <rPr>
        <sz val="10"/>
        <color theme="1"/>
        <rFont val="仿宋_GB2312"/>
        <family val="3"/>
        <charset val="134"/>
      </rPr>
      <t>项建已审</t>
    </r>
  </si>
  <si>
    <r>
      <rPr>
        <sz val="10"/>
        <color theme="1"/>
        <rFont val="仿宋_GB2312"/>
        <family val="3"/>
        <charset val="134"/>
      </rPr>
      <t>嘉兴市域外配水工程（太湖方向）</t>
    </r>
  </si>
  <si>
    <r>
      <rPr>
        <sz val="10"/>
        <color theme="1"/>
        <rFont val="仿宋_GB2312"/>
        <family val="3"/>
        <charset val="134"/>
      </rPr>
      <t>完成专题论证</t>
    </r>
  </si>
  <si>
    <t>开展专题编制</t>
  </si>
  <si>
    <r>
      <rPr>
        <sz val="10"/>
        <color theme="1"/>
        <rFont val="仿宋_GB2312"/>
        <family val="3"/>
        <charset val="134"/>
      </rPr>
      <t>海宁市</t>
    </r>
  </si>
  <si>
    <r>
      <rPr>
        <sz val="10"/>
        <color theme="1"/>
        <rFont val="仿宋_GB2312"/>
        <family val="3"/>
        <charset val="134"/>
      </rPr>
      <t>海宁市百里钱塘综合整治提升工程二期（尖山段海塘）</t>
    </r>
  </si>
  <si>
    <r>
      <rPr>
        <sz val="10"/>
        <color theme="1"/>
        <rFont val="仿宋_GB2312"/>
        <family val="3"/>
        <charset val="134"/>
      </rPr>
      <t>概念性方案编制</t>
    </r>
  </si>
  <si>
    <r>
      <rPr>
        <sz val="10"/>
        <color theme="1"/>
        <rFont val="仿宋_GB2312"/>
        <family val="3"/>
        <charset val="134"/>
      </rPr>
      <t>平湖市</t>
    </r>
  </si>
  <si>
    <r>
      <rPr>
        <sz val="10"/>
        <color theme="1"/>
        <rFont val="仿宋_GB2312"/>
        <family val="3"/>
        <charset val="134"/>
      </rPr>
      <t>平湖市海塘安澜工程（白沙湾至水口段海塘）</t>
    </r>
  </si>
  <si>
    <r>
      <rPr>
        <sz val="10"/>
        <color theme="1"/>
        <rFont val="仿宋_GB2312"/>
        <family val="3"/>
        <charset val="134"/>
      </rPr>
      <t>平湖市海塘安澜工程（嘉兴独山煤炭中转码头海塘）</t>
    </r>
  </si>
  <si>
    <r>
      <rPr>
        <sz val="10"/>
        <color theme="1"/>
        <rFont val="仿宋_GB2312"/>
        <family val="3"/>
        <charset val="134"/>
      </rPr>
      <t>嘉善县</t>
    </r>
  </si>
  <si>
    <r>
      <rPr>
        <sz val="10"/>
        <color theme="1"/>
        <rFont val="仿宋_GB2312"/>
        <family val="3"/>
        <charset val="134"/>
      </rPr>
      <t>青嘉蓝色珠链工程（嘉善段）</t>
    </r>
  </si>
  <si>
    <r>
      <rPr>
        <sz val="10"/>
        <color theme="1"/>
        <rFont val="仿宋_GB2312"/>
        <family val="3"/>
        <charset val="134"/>
      </rPr>
      <t>完成试验段可研审批</t>
    </r>
  </si>
  <si>
    <r>
      <rPr>
        <sz val="10"/>
        <color theme="1"/>
        <rFont val="仿宋_GB2312"/>
        <family val="3"/>
        <charset val="134"/>
      </rPr>
      <t>嘉兴中心河拓浚及河湖连通工程</t>
    </r>
  </si>
  <si>
    <r>
      <rPr>
        <sz val="10"/>
        <color theme="1"/>
        <rFont val="仿宋_GB2312"/>
        <family val="3"/>
        <charset val="134"/>
      </rPr>
      <t>力争完成可研审批</t>
    </r>
  </si>
  <si>
    <r>
      <rPr>
        <sz val="10"/>
        <color theme="1"/>
        <rFont val="仿宋_GB2312"/>
        <family val="3"/>
        <charset val="134"/>
      </rPr>
      <t>完成可研审查</t>
    </r>
  </si>
  <si>
    <t>开展土地预审</t>
  </si>
  <si>
    <r>
      <rPr>
        <sz val="10"/>
        <color theme="1"/>
        <rFont val="仿宋_GB2312"/>
        <family val="3"/>
        <charset val="134"/>
      </rPr>
      <t>海盐县</t>
    </r>
  </si>
  <si>
    <r>
      <rPr>
        <sz val="10"/>
        <color theme="1"/>
        <rFont val="仿宋_GB2312"/>
        <family val="3"/>
        <charset val="134"/>
      </rPr>
      <t>海盐县东段围涂标准海塘二期工程</t>
    </r>
  </si>
  <si>
    <r>
      <rPr>
        <sz val="10"/>
        <color theme="1"/>
        <rFont val="仿宋_GB2312"/>
        <family val="3"/>
        <charset val="134"/>
      </rPr>
      <t>海盐县海塘安澜工程（长山至杨柳山段海塘）</t>
    </r>
  </si>
  <si>
    <r>
      <rPr>
        <sz val="10"/>
        <color theme="1"/>
        <rFont val="仿宋_GB2312"/>
        <family val="3"/>
        <charset val="134"/>
      </rPr>
      <t>海宁市百里钱塘综合整治提升工程一期（盐仓段）</t>
    </r>
  </si>
  <si>
    <r>
      <rPr>
        <sz val="10"/>
        <color theme="1"/>
        <rFont val="仿宋_GB2312"/>
        <family val="3"/>
        <charset val="134"/>
      </rPr>
      <t>绍兴</t>
    </r>
  </si>
  <si>
    <r>
      <rPr>
        <sz val="10"/>
        <color theme="1"/>
        <rFont val="仿宋_GB2312"/>
        <family val="3"/>
        <charset val="134"/>
      </rPr>
      <t>绍兴市镜岭水库工程</t>
    </r>
  </si>
  <si>
    <r>
      <rPr>
        <sz val="10"/>
        <color theme="1"/>
        <rFont val="仿宋_GB2312"/>
        <family val="3"/>
        <charset val="134"/>
      </rPr>
      <t>规模论证报告编制</t>
    </r>
  </si>
  <si>
    <r>
      <rPr>
        <sz val="10"/>
        <color theme="1"/>
        <rFont val="仿宋_GB2312"/>
        <family val="3"/>
        <charset val="134"/>
      </rPr>
      <t>杭州湾南翼平原排涝及配套工程</t>
    </r>
  </si>
  <si>
    <t>可研报告修改</t>
  </si>
  <si>
    <r>
      <rPr>
        <sz val="10"/>
        <color theme="1"/>
        <rFont val="仿宋_GB2312"/>
        <family val="3"/>
        <charset val="134"/>
      </rPr>
      <t>越城区</t>
    </r>
  </si>
  <si>
    <r>
      <rPr>
        <sz val="10"/>
        <color theme="1"/>
        <rFont val="仿宋_GB2312"/>
        <family val="3"/>
        <charset val="134"/>
      </rPr>
      <t>绍兴市越城区海塘安澜工程</t>
    </r>
  </si>
  <si>
    <r>
      <rPr>
        <sz val="10"/>
        <color theme="1"/>
        <rFont val="仿宋_GB2312"/>
        <family val="3"/>
        <charset val="134"/>
      </rPr>
      <t>柯桥区</t>
    </r>
  </si>
  <si>
    <r>
      <rPr>
        <sz val="10"/>
        <color theme="1"/>
        <rFont val="仿宋_GB2312"/>
        <family val="3"/>
        <charset val="134"/>
      </rPr>
      <t>绍兴市柯桥区海塘安澜工程</t>
    </r>
  </si>
  <si>
    <r>
      <rPr>
        <sz val="10"/>
        <color theme="1"/>
        <rFont val="仿宋_GB2312"/>
        <family val="3"/>
        <charset val="134"/>
      </rPr>
      <t>编制项建</t>
    </r>
  </si>
  <si>
    <r>
      <rPr>
        <sz val="10"/>
        <color theme="1"/>
        <rFont val="仿宋_GB2312"/>
        <family val="3"/>
        <charset val="134"/>
      </rPr>
      <t>绍兴市柯桥区防洪排涝二期工程</t>
    </r>
  </si>
  <si>
    <r>
      <rPr>
        <sz val="10"/>
        <color theme="1"/>
        <rFont val="仿宋_GB2312"/>
        <family val="3"/>
        <charset val="134"/>
      </rPr>
      <t>绍兴市新三江闸排涝配套河道拓浚工程（柯桥片）</t>
    </r>
  </si>
  <si>
    <r>
      <rPr>
        <sz val="10"/>
        <color theme="1"/>
        <rFont val="仿宋_GB2312"/>
        <family val="3"/>
        <charset val="134"/>
      </rPr>
      <t>项建编制招标准备</t>
    </r>
  </si>
  <si>
    <r>
      <rPr>
        <sz val="10"/>
        <color theme="1"/>
        <rFont val="仿宋_GB2312"/>
        <family val="3"/>
        <charset val="134"/>
      </rPr>
      <t>绍兴市柯桥区西小江流域综合治理工程</t>
    </r>
  </si>
  <si>
    <r>
      <rPr>
        <sz val="10"/>
        <color theme="1"/>
        <rFont val="仿宋_GB2312"/>
        <family val="3"/>
        <charset val="134"/>
      </rPr>
      <t>上虞区</t>
    </r>
  </si>
  <si>
    <r>
      <rPr>
        <sz val="10"/>
        <color theme="1"/>
        <rFont val="仿宋_GB2312"/>
        <family val="3"/>
        <charset val="134"/>
      </rPr>
      <t>绍兴市上虞区海塘安澜工程</t>
    </r>
  </si>
  <si>
    <r>
      <rPr>
        <sz val="10"/>
        <color theme="1"/>
        <rFont val="仿宋_GB2312"/>
        <family val="3"/>
        <charset val="134"/>
      </rPr>
      <t>诸暨市</t>
    </r>
  </si>
  <si>
    <r>
      <rPr>
        <sz val="10"/>
        <color theme="1"/>
        <rFont val="仿宋_GB2312"/>
        <family val="3"/>
        <charset val="134"/>
      </rPr>
      <t>诸暨市浦阳江治理三期工程</t>
    </r>
  </si>
  <si>
    <r>
      <rPr>
        <sz val="10"/>
        <color theme="1"/>
        <rFont val="仿宋_GB2312"/>
        <family val="3"/>
        <charset val="134"/>
      </rPr>
      <t>诸暨市安华水库扩容提升工程</t>
    </r>
  </si>
  <si>
    <r>
      <rPr>
        <sz val="10"/>
        <color theme="1"/>
        <rFont val="仿宋_GB2312"/>
        <family val="3"/>
        <charset val="134"/>
      </rPr>
      <t>嵊州市</t>
    </r>
  </si>
  <si>
    <r>
      <rPr>
        <sz val="10"/>
        <color theme="1"/>
        <rFont val="仿宋_GB2312"/>
        <family val="3"/>
        <charset val="134"/>
      </rPr>
      <t>嵊州市曹娥江流域防洪能力提升工程（东桥至丽湖段）</t>
    </r>
  </si>
  <si>
    <r>
      <rPr>
        <sz val="10"/>
        <color theme="1"/>
        <rFont val="仿宋_GB2312"/>
        <family val="3"/>
        <charset val="134"/>
      </rPr>
      <t>项建已审</t>
    </r>
  </si>
  <si>
    <r>
      <rPr>
        <sz val="10"/>
        <color theme="1"/>
        <rFont val="仿宋_GB2312"/>
        <family val="3"/>
        <charset val="134"/>
      </rPr>
      <t>嵊州市三溪水库工程</t>
    </r>
  </si>
  <si>
    <r>
      <rPr>
        <sz val="10"/>
        <color theme="1"/>
        <rFont val="仿宋_GB2312"/>
        <family val="3"/>
        <charset val="134"/>
      </rPr>
      <t>金华</t>
    </r>
  </si>
  <si>
    <r>
      <rPr>
        <sz val="10"/>
        <color theme="1"/>
        <rFont val="仿宋_GB2312"/>
        <family val="3"/>
        <charset val="134"/>
      </rPr>
      <t>婺城区</t>
    </r>
  </si>
  <si>
    <r>
      <rPr>
        <sz val="10"/>
        <color theme="1"/>
        <rFont val="仿宋_GB2312"/>
        <family val="3"/>
        <charset val="134"/>
      </rPr>
      <t>乌引灌区（金华片）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family val="3"/>
        <charset val="134"/>
      </rPr>
      <t>十四五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family val="3"/>
        <charset val="134"/>
      </rPr>
      <t>续建配套与现代化改造工程</t>
    </r>
  </si>
  <si>
    <r>
      <rPr>
        <sz val="10"/>
        <color theme="1"/>
        <rFont val="仿宋_GB2312"/>
        <family val="3"/>
        <charset val="134"/>
      </rPr>
      <t>金东区</t>
    </r>
  </si>
  <si>
    <r>
      <rPr>
        <sz val="10"/>
        <color theme="1"/>
        <rFont val="仿宋_GB2312"/>
        <family val="3"/>
        <charset val="134"/>
      </rPr>
      <t>金华市金东区金华江治理二期工程</t>
    </r>
  </si>
  <si>
    <r>
      <rPr>
        <sz val="10"/>
        <color theme="1"/>
        <rFont val="仿宋_GB2312"/>
        <family val="3"/>
        <charset val="134"/>
      </rPr>
      <t>兰溪市</t>
    </r>
  </si>
  <si>
    <r>
      <rPr>
        <sz val="10"/>
        <color theme="1"/>
        <rFont val="仿宋_GB2312"/>
        <family val="3"/>
        <charset val="134"/>
      </rPr>
      <t>兰溪市</t>
    </r>
    <r>
      <rPr>
        <sz val="10"/>
        <color theme="1"/>
        <rFont val="Times New Roman"/>
        <family val="1"/>
      </rPr>
      <t>“</t>
    </r>
    <r>
      <rPr>
        <sz val="10"/>
        <color theme="1"/>
        <rFont val="仿宋_GB2312"/>
        <family val="3"/>
        <charset val="134"/>
      </rPr>
      <t>三江</t>
    </r>
    <r>
      <rPr>
        <sz val="10"/>
        <color theme="1"/>
        <rFont val="Times New Roman"/>
        <family val="1"/>
      </rPr>
      <t>”</t>
    </r>
    <r>
      <rPr>
        <sz val="10"/>
        <color theme="1"/>
        <rFont val="仿宋_GB2312"/>
        <family val="3"/>
        <charset val="134"/>
      </rPr>
      <t>防洪安全综合提升工程</t>
    </r>
  </si>
  <si>
    <r>
      <rPr>
        <sz val="10"/>
        <color theme="1"/>
        <rFont val="仿宋_GB2312"/>
        <family val="3"/>
        <charset val="134"/>
      </rPr>
      <t>东阳市</t>
    </r>
  </si>
  <si>
    <r>
      <rPr>
        <sz val="10"/>
        <color theme="1"/>
        <rFont val="仿宋_GB2312"/>
        <family val="3"/>
        <charset val="134"/>
      </rPr>
      <t>东阳市北片水库联网联调工程</t>
    </r>
  </si>
  <si>
    <r>
      <rPr>
        <sz val="10"/>
        <color theme="1"/>
        <rFont val="仿宋_GB2312"/>
        <family val="3"/>
        <charset val="134"/>
      </rPr>
      <t>前期报告编制招标准备</t>
    </r>
  </si>
  <si>
    <r>
      <rPr>
        <sz val="10"/>
        <color theme="1"/>
        <rFont val="仿宋_GB2312"/>
        <family val="3"/>
        <charset val="134"/>
      </rPr>
      <t>浦江县</t>
    </r>
  </si>
  <si>
    <r>
      <rPr>
        <sz val="10"/>
        <color theme="1"/>
        <rFont val="仿宋_GB2312"/>
        <family val="3"/>
        <charset val="134"/>
      </rPr>
      <t>浦江县双溪水库工程</t>
    </r>
  </si>
  <si>
    <r>
      <rPr>
        <sz val="10"/>
        <color theme="1"/>
        <rFont val="仿宋_GB2312"/>
        <family val="3"/>
        <charset val="134"/>
      </rPr>
      <t>浦江县外胡水库扩容工程</t>
    </r>
  </si>
  <si>
    <r>
      <rPr>
        <sz val="10"/>
        <color theme="1"/>
        <rFont val="仿宋_GB2312"/>
        <family val="3"/>
        <charset val="134"/>
      </rPr>
      <t>衢州</t>
    </r>
  </si>
  <si>
    <r>
      <rPr>
        <sz val="10"/>
        <color theme="1"/>
        <rFont val="仿宋_GB2312"/>
        <family val="3"/>
        <charset val="134"/>
      </rPr>
      <t>乌溪江引水工程灌区（衢州片）续建配套与现代化改造项目（</t>
    </r>
    <r>
      <rPr>
        <sz val="10"/>
        <color theme="1"/>
        <rFont val="Times New Roman"/>
        <family val="1"/>
      </rPr>
      <t>2021-2025</t>
    </r>
    <r>
      <rPr>
        <sz val="10"/>
        <color theme="1"/>
        <rFont val="仿宋_GB2312"/>
        <family val="3"/>
        <charset val="134"/>
      </rPr>
      <t>）</t>
    </r>
  </si>
  <si>
    <r>
      <rPr>
        <sz val="10"/>
        <color theme="1"/>
        <rFont val="仿宋_GB2312"/>
        <family val="3"/>
        <charset val="134"/>
      </rPr>
      <t>衢州市铜山源灌区续建配套与现代化改造项目（</t>
    </r>
    <r>
      <rPr>
        <sz val="10"/>
        <color theme="1"/>
        <rFont val="Times New Roman"/>
        <family val="1"/>
      </rPr>
      <t>2021-2025</t>
    </r>
    <r>
      <rPr>
        <sz val="10"/>
        <color theme="1"/>
        <rFont val="仿宋_GB2312"/>
        <family val="3"/>
        <charset val="134"/>
      </rPr>
      <t>）</t>
    </r>
  </si>
  <si>
    <r>
      <rPr>
        <sz val="10"/>
        <color theme="1"/>
        <rFont val="仿宋_GB2312"/>
        <family val="3"/>
        <charset val="134"/>
      </rPr>
      <t>编制可研</t>
    </r>
  </si>
  <si>
    <r>
      <rPr>
        <sz val="10"/>
        <color theme="1"/>
        <rFont val="仿宋_GB2312"/>
        <family val="3"/>
        <charset val="134"/>
      </rPr>
      <t>衢州市湖南镇水库防洪能力提升工程</t>
    </r>
  </si>
  <si>
    <r>
      <rPr>
        <sz val="10"/>
        <color theme="1"/>
        <rFont val="仿宋_GB2312"/>
        <family val="3"/>
        <charset val="134"/>
      </rPr>
      <t>衢江区</t>
    </r>
  </si>
  <si>
    <r>
      <rPr>
        <sz val="10"/>
        <color theme="1"/>
        <rFont val="仿宋_GB2312"/>
        <family val="3"/>
        <charset val="134"/>
      </rPr>
      <t>衢州市衢江区芝溪流域综合治理工程</t>
    </r>
  </si>
  <si>
    <r>
      <rPr>
        <sz val="10"/>
        <color theme="1"/>
        <rFont val="仿宋_GB2312"/>
        <family val="3"/>
        <charset val="134"/>
      </rPr>
      <t>一期编制可研</t>
    </r>
  </si>
  <si>
    <r>
      <rPr>
        <sz val="10"/>
        <color theme="1"/>
        <rFont val="仿宋_GB2312"/>
        <family val="3"/>
        <charset val="134"/>
      </rPr>
      <t>龙游县</t>
    </r>
  </si>
  <si>
    <r>
      <rPr>
        <sz val="10"/>
        <color theme="1"/>
        <rFont val="仿宋_GB2312"/>
        <family val="3"/>
        <charset val="134"/>
      </rPr>
      <t>龙游县佛乡水库工程</t>
    </r>
  </si>
  <si>
    <r>
      <rPr>
        <sz val="10"/>
        <color theme="1"/>
        <rFont val="仿宋_GB2312"/>
        <family val="3"/>
        <charset val="134"/>
      </rPr>
      <t>规模论证报告编制</t>
    </r>
  </si>
  <si>
    <r>
      <rPr>
        <sz val="10"/>
        <color theme="1"/>
        <rFont val="仿宋_GB2312"/>
        <family val="3"/>
        <charset val="134"/>
      </rPr>
      <t>钱塘江干流防洪提升工程（龙游县段）</t>
    </r>
  </si>
  <si>
    <r>
      <rPr>
        <sz val="10"/>
        <color theme="1"/>
        <rFont val="仿宋_GB2312"/>
        <family val="3"/>
        <charset val="134"/>
      </rPr>
      <t>常山县</t>
    </r>
  </si>
  <si>
    <r>
      <rPr>
        <sz val="10"/>
        <color theme="1"/>
        <rFont val="仿宋_GB2312"/>
        <family val="3"/>
        <charset val="134"/>
      </rPr>
      <t>常山县龙潭水库工程</t>
    </r>
  </si>
  <si>
    <r>
      <rPr>
        <sz val="10"/>
        <color theme="1"/>
        <rFont val="仿宋_GB2312"/>
        <family val="3"/>
        <charset val="134"/>
      </rPr>
      <t>常山县芙蓉水库引水二期工程</t>
    </r>
  </si>
  <si>
    <r>
      <rPr>
        <sz val="10"/>
        <color theme="1"/>
        <rFont val="仿宋_GB2312"/>
        <family val="3"/>
        <charset val="134"/>
      </rPr>
      <t>江山市</t>
    </r>
  </si>
  <si>
    <r>
      <rPr>
        <sz val="10"/>
        <color theme="1"/>
        <rFont val="仿宋_GB2312"/>
        <family val="3"/>
        <charset val="134"/>
      </rPr>
      <t>江山市张村水库工程</t>
    </r>
  </si>
  <si>
    <r>
      <rPr>
        <sz val="10"/>
        <color theme="1"/>
        <rFont val="仿宋_GB2312"/>
        <family val="3"/>
        <charset val="134"/>
      </rPr>
      <t>舟山</t>
    </r>
  </si>
  <si>
    <r>
      <rPr>
        <sz val="10"/>
        <color theme="1"/>
        <rFont val="仿宋_GB2312"/>
        <family val="3"/>
        <charset val="134"/>
      </rPr>
      <t>舟山市本级海塘安澜工程（新城片海塘）</t>
    </r>
  </si>
  <si>
    <r>
      <rPr>
        <sz val="10"/>
        <color theme="1"/>
        <rFont val="仿宋_GB2312"/>
        <family val="3"/>
        <charset val="134"/>
      </rPr>
      <t>舟山市本级海塘安澜工程（普朱片海塘）</t>
    </r>
  </si>
  <si>
    <r>
      <rPr>
        <sz val="10"/>
        <color theme="1"/>
        <rFont val="仿宋_GB2312"/>
        <family val="3"/>
        <charset val="134"/>
      </rPr>
      <t>舟山市海洋集聚区海塘安澜工程</t>
    </r>
  </si>
  <si>
    <r>
      <rPr>
        <sz val="10"/>
        <color theme="1"/>
        <rFont val="仿宋_GB2312"/>
        <family val="3"/>
        <charset val="134"/>
      </rPr>
      <t>定海区</t>
    </r>
  </si>
  <si>
    <r>
      <rPr>
        <sz val="10"/>
        <color theme="1"/>
        <rFont val="仿宋_GB2312"/>
        <family val="3"/>
        <charset val="134"/>
      </rPr>
      <t>舟山市定海区海塘安澜工程（洋螺、锡丈等海塘）</t>
    </r>
  </si>
  <si>
    <r>
      <rPr>
        <sz val="10"/>
        <color theme="1"/>
        <rFont val="仿宋_GB2312"/>
        <family val="3"/>
        <charset val="134"/>
      </rPr>
      <t>舟山市定海区海塘安澜工程（金塘片海塘）</t>
    </r>
  </si>
  <si>
    <r>
      <rPr>
        <sz val="10"/>
        <color theme="1"/>
        <rFont val="仿宋_GB2312"/>
        <family val="3"/>
        <charset val="134"/>
      </rPr>
      <t>舟山市定海区海塘安澜工程（本岛西北片海塘）</t>
    </r>
  </si>
  <si>
    <r>
      <rPr>
        <sz val="10"/>
        <color theme="1"/>
        <rFont val="仿宋_GB2312"/>
        <family val="3"/>
        <charset val="134"/>
      </rPr>
      <t>普陀区</t>
    </r>
  </si>
  <si>
    <r>
      <rPr>
        <sz val="10"/>
        <color theme="1"/>
        <rFont val="仿宋_GB2312"/>
        <family val="3"/>
        <charset val="134"/>
      </rPr>
      <t>舟山市普陀区海塘安澜工程（乡镇海塘）</t>
    </r>
  </si>
  <si>
    <r>
      <rPr>
        <sz val="10"/>
        <color theme="1"/>
        <rFont val="仿宋_GB2312"/>
        <family val="3"/>
        <charset val="134"/>
      </rPr>
      <t>岱山县</t>
    </r>
  </si>
  <si>
    <r>
      <rPr>
        <sz val="10"/>
        <color theme="1"/>
        <rFont val="仿宋_GB2312"/>
        <family val="3"/>
        <charset val="134"/>
      </rPr>
      <t>岱山县磨心水库及河库联网工程</t>
    </r>
  </si>
  <si>
    <r>
      <rPr>
        <sz val="10"/>
        <color theme="1"/>
        <rFont val="仿宋_GB2312"/>
        <family val="3"/>
        <charset val="134"/>
      </rPr>
      <t>岱山县海塘安澜工程（城防海塘）</t>
    </r>
  </si>
  <si>
    <r>
      <rPr>
        <sz val="10"/>
        <color theme="1"/>
        <rFont val="仿宋_GB2312"/>
        <family val="3"/>
        <charset val="134"/>
      </rPr>
      <t>完成项建受理，可研审查</t>
    </r>
  </si>
  <si>
    <r>
      <rPr>
        <sz val="10"/>
        <color theme="1"/>
        <rFont val="仿宋_GB2312"/>
        <family val="3"/>
        <charset val="134"/>
      </rPr>
      <t>岱山县海塘安澜工程（秀山、长涂片海塘）</t>
    </r>
  </si>
  <si>
    <r>
      <rPr>
        <sz val="10"/>
        <color theme="1"/>
        <rFont val="仿宋_GB2312"/>
        <family val="3"/>
        <charset val="134"/>
      </rPr>
      <t>岱山县海塘安澜工程（黄泽山海塘）</t>
    </r>
  </si>
  <si>
    <r>
      <rPr>
        <sz val="10"/>
        <color theme="1"/>
        <rFont val="仿宋_GB2312"/>
        <family val="3"/>
        <charset val="134"/>
      </rPr>
      <t>编制规模建设方案</t>
    </r>
  </si>
  <si>
    <r>
      <rPr>
        <sz val="10"/>
        <color theme="1"/>
        <rFont val="仿宋_GB2312"/>
        <family val="3"/>
        <charset val="134"/>
      </rPr>
      <t>岱山县海塘安澜工程（鱼山岛海塘）</t>
    </r>
  </si>
  <si>
    <r>
      <rPr>
        <sz val="10"/>
        <color theme="1"/>
        <rFont val="仿宋_GB2312"/>
        <family val="3"/>
        <charset val="134"/>
      </rPr>
      <t>嵊泗县</t>
    </r>
  </si>
  <si>
    <r>
      <rPr>
        <sz val="10"/>
        <color theme="1"/>
        <rFont val="仿宋_GB2312"/>
        <family val="3"/>
        <charset val="134"/>
      </rPr>
      <t>嵊泗县海塘安澜工程</t>
    </r>
  </si>
  <si>
    <r>
      <rPr>
        <sz val="10"/>
        <color theme="1"/>
        <rFont val="仿宋_GB2312"/>
        <family val="3"/>
        <charset val="134"/>
      </rPr>
      <t>嵊泗县大陆引水（上海至泗礁岛）工程</t>
    </r>
  </si>
  <si>
    <r>
      <rPr>
        <sz val="10"/>
        <color theme="1"/>
        <rFont val="仿宋_GB2312"/>
        <family val="3"/>
        <charset val="134"/>
      </rPr>
      <t>台州</t>
    </r>
  </si>
  <si>
    <r>
      <rPr>
        <sz val="10"/>
        <color theme="1"/>
        <rFont val="仿宋_GB2312"/>
        <family val="3"/>
        <charset val="134"/>
      </rPr>
      <t>浙江省椒江河口水利枢纽工程</t>
    </r>
  </si>
  <si>
    <r>
      <rPr>
        <sz val="10"/>
        <color theme="1"/>
        <rFont val="仿宋_GB2312"/>
        <family val="3"/>
        <charset val="134"/>
      </rPr>
      <t>完成部分专题论证</t>
    </r>
  </si>
  <si>
    <r>
      <rPr>
        <sz val="10"/>
        <color theme="1"/>
        <rFont val="仿宋_GB2312"/>
        <family val="3"/>
        <charset val="134"/>
      </rPr>
      <t>决策咨询单位委托准备</t>
    </r>
  </si>
  <si>
    <t>完善规划依据，编制专题报告，推进前期论证</t>
  </si>
  <si>
    <r>
      <rPr>
        <sz val="10"/>
        <color theme="1"/>
        <rFont val="仿宋_GB2312"/>
        <family val="3"/>
        <charset val="134"/>
      </rPr>
      <t>台州市洪家场浦强排工程（台州湾新区段）</t>
    </r>
  </si>
  <si>
    <r>
      <rPr>
        <sz val="10"/>
        <color theme="1"/>
        <rFont val="仿宋_GB2312"/>
        <family val="3"/>
        <charset val="134"/>
      </rPr>
      <t>台州市椒江区海塘安澜工程（台电厂海塘）</t>
    </r>
  </si>
  <si>
    <t>项目申请报告编制</t>
  </si>
  <si>
    <r>
      <rPr>
        <sz val="10"/>
        <color theme="1"/>
        <rFont val="仿宋_GB2312"/>
        <family val="3"/>
        <charset val="134"/>
      </rPr>
      <t>椒江区</t>
    </r>
  </si>
  <si>
    <r>
      <rPr>
        <sz val="10"/>
        <color theme="1"/>
        <rFont val="仿宋_GB2312"/>
        <family val="3"/>
        <charset val="134"/>
      </rPr>
      <t>台州市椒江区海塘安澜工程（山东十塘）</t>
    </r>
  </si>
  <si>
    <r>
      <rPr>
        <sz val="10"/>
        <color theme="1"/>
        <rFont val="仿宋_GB2312"/>
        <family val="3"/>
        <charset val="134"/>
      </rPr>
      <t>台州市椒江区海塘安澜工程（江南、城西段海塘）</t>
    </r>
  </si>
  <si>
    <r>
      <rPr>
        <sz val="10"/>
        <color theme="1"/>
        <rFont val="仿宋_GB2312"/>
        <family val="3"/>
        <charset val="134"/>
      </rPr>
      <t>台州市七条河拓浚工程（椒江段）</t>
    </r>
  </si>
  <si>
    <r>
      <rPr>
        <sz val="10"/>
        <color theme="1"/>
        <rFont val="仿宋_GB2312"/>
        <family val="3"/>
        <charset val="134"/>
      </rPr>
      <t>完成可研审查</t>
    </r>
  </si>
  <si>
    <t>完成可研审查</t>
  </si>
  <si>
    <r>
      <rPr>
        <sz val="10"/>
        <color theme="1"/>
        <rFont val="仿宋_GB2312"/>
        <family val="3"/>
        <charset val="134"/>
      </rPr>
      <t>台州市椒江区海塘安澜工程（椒北片海塘）</t>
    </r>
  </si>
  <si>
    <r>
      <rPr>
        <sz val="10"/>
        <color theme="1"/>
        <rFont val="仿宋_GB2312"/>
        <family val="3"/>
        <charset val="134"/>
      </rPr>
      <t>台州市椒江区海塘安澜工程（城区东段、外沙海塘）</t>
    </r>
  </si>
  <si>
    <r>
      <rPr>
        <sz val="10"/>
        <color theme="1"/>
        <rFont val="仿宋_GB2312"/>
        <family val="3"/>
        <charset val="134"/>
      </rPr>
      <t>台州市椒北区域防洪排涝提升工程</t>
    </r>
  </si>
  <si>
    <r>
      <rPr>
        <sz val="10"/>
        <color theme="1"/>
        <rFont val="仿宋_GB2312"/>
        <family val="3"/>
        <charset val="134"/>
      </rPr>
      <t>力争完成项建受理、可研编制</t>
    </r>
  </si>
  <si>
    <r>
      <rPr>
        <sz val="10"/>
        <color theme="1"/>
        <rFont val="仿宋_GB2312"/>
        <family val="3"/>
        <charset val="134"/>
      </rPr>
      <t>完善规划依据</t>
    </r>
  </si>
  <si>
    <r>
      <rPr>
        <sz val="10"/>
        <color theme="1"/>
        <rFont val="仿宋_GB2312"/>
        <family val="3"/>
        <charset val="134"/>
      </rPr>
      <t>黄岩区</t>
    </r>
  </si>
  <si>
    <r>
      <rPr>
        <sz val="10"/>
        <color theme="1"/>
        <rFont val="仿宋_GB2312"/>
        <family val="3"/>
        <charset val="134"/>
      </rPr>
      <t>台州市黄岩区海塘安澜工程（椒江黄岩段海塘）</t>
    </r>
  </si>
  <si>
    <r>
      <rPr>
        <sz val="10"/>
        <color theme="1"/>
        <rFont val="仿宋_GB2312"/>
        <family val="3"/>
        <charset val="134"/>
      </rPr>
      <t>临海市</t>
    </r>
  </si>
  <si>
    <r>
      <rPr>
        <sz val="10"/>
        <color theme="1"/>
        <rFont val="仿宋_GB2312"/>
        <family val="3"/>
        <charset val="134"/>
      </rPr>
      <t>临海市海塘安澜工程（南洋涂海塘）</t>
    </r>
  </si>
  <si>
    <r>
      <rPr>
        <sz val="10"/>
        <color theme="1"/>
        <rFont val="仿宋_GB2312"/>
        <family val="3"/>
        <charset val="134"/>
      </rPr>
      <t>临海市海塘安澜工程（南洋海塘）</t>
    </r>
  </si>
  <si>
    <r>
      <rPr>
        <sz val="10"/>
        <color theme="1"/>
        <rFont val="仿宋_GB2312"/>
        <family val="3"/>
        <charset val="134"/>
      </rPr>
      <t>完成除险加固审批</t>
    </r>
  </si>
  <si>
    <r>
      <rPr>
        <sz val="10"/>
        <color theme="1"/>
        <rFont val="仿宋_GB2312"/>
        <family val="3"/>
        <charset val="134"/>
      </rPr>
      <t>设计报告编制</t>
    </r>
  </si>
  <si>
    <t>开展除险加固设计报告编制</t>
  </si>
  <si>
    <r>
      <rPr>
        <sz val="10"/>
        <color theme="1"/>
        <rFont val="仿宋_GB2312"/>
        <family val="3"/>
        <charset val="134"/>
      </rPr>
      <t>临海市海塘安澜工程（桃渚、涌泉片海塘）</t>
    </r>
  </si>
  <si>
    <r>
      <rPr>
        <sz val="10"/>
        <color theme="1"/>
        <rFont val="仿宋_GB2312"/>
        <family val="3"/>
        <charset val="134"/>
      </rPr>
      <t>临海市尤汛分洪工程</t>
    </r>
  </si>
  <si>
    <r>
      <rPr>
        <sz val="10"/>
        <color theme="1"/>
        <rFont val="仿宋_GB2312"/>
        <family val="3"/>
        <charset val="134"/>
      </rPr>
      <t>台州市椒江治理工程（临海段）</t>
    </r>
  </si>
  <si>
    <r>
      <rPr>
        <sz val="10"/>
        <color theme="1"/>
        <rFont val="仿宋_GB2312"/>
        <family val="3"/>
        <charset val="134"/>
      </rPr>
      <t>温岭市</t>
    </r>
  </si>
  <si>
    <r>
      <rPr>
        <sz val="10"/>
        <color theme="1"/>
        <rFont val="仿宋_GB2312"/>
        <family val="3"/>
        <charset val="134"/>
      </rPr>
      <t>温岭市海塘安澜工程（东部海塘）</t>
    </r>
  </si>
  <si>
    <r>
      <rPr>
        <sz val="10"/>
        <color theme="1"/>
        <rFont val="仿宋_GB2312"/>
        <family val="3"/>
        <charset val="134"/>
      </rPr>
      <t>完成项建书受理、可研审查</t>
    </r>
  </si>
  <si>
    <r>
      <rPr>
        <sz val="10"/>
        <color theme="1"/>
        <rFont val="仿宋_GB2312"/>
        <family val="3"/>
        <charset val="134"/>
      </rPr>
      <t>玉环市</t>
    </r>
  </si>
  <si>
    <r>
      <rPr>
        <sz val="10"/>
        <color theme="1"/>
        <rFont val="仿宋_GB2312"/>
        <family val="3"/>
        <charset val="134"/>
      </rPr>
      <t>玉环市海塘安澜工程（五门、苔山、西南片海塘）</t>
    </r>
  </si>
  <si>
    <r>
      <rPr>
        <sz val="10"/>
        <color theme="1"/>
        <rFont val="仿宋_GB2312"/>
        <family val="3"/>
        <charset val="134"/>
      </rPr>
      <t>丽水</t>
    </r>
  </si>
  <si>
    <r>
      <rPr>
        <sz val="10"/>
        <color theme="1"/>
        <rFont val="仿宋_GB2312"/>
        <family val="3"/>
        <charset val="134"/>
      </rPr>
      <t>丽水市大溪治理提升改造工程</t>
    </r>
  </si>
  <si>
    <r>
      <rPr>
        <sz val="10"/>
        <color theme="1"/>
        <rFont val="仿宋_GB2312"/>
        <family val="3"/>
        <charset val="134"/>
      </rPr>
      <t>丽水市莲湖水库工程</t>
    </r>
  </si>
  <si>
    <r>
      <rPr>
        <sz val="10"/>
        <color theme="1"/>
        <rFont val="仿宋_GB2312"/>
        <family val="3"/>
        <charset val="134"/>
      </rPr>
      <t>莲都区</t>
    </r>
  </si>
  <si>
    <r>
      <rPr>
        <sz val="10"/>
        <color theme="1"/>
        <rFont val="仿宋_GB2312"/>
        <family val="3"/>
        <charset val="134"/>
      </rPr>
      <t>丽水市莲都区碧湖平原水系综合治理工程</t>
    </r>
  </si>
  <si>
    <r>
      <rPr>
        <sz val="10"/>
        <color theme="1"/>
        <rFont val="仿宋_GB2312"/>
        <family val="3"/>
        <charset val="134"/>
      </rPr>
      <t>青田县</t>
    </r>
  </si>
  <si>
    <r>
      <rPr>
        <sz val="10"/>
        <color theme="1"/>
        <rFont val="仿宋_GB2312"/>
        <family val="3"/>
        <charset val="134"/>
      </rPr>
      <t>青田县八源水库工程</t>
    </r>
  </si>
  <si>
    <r>
      <rPr>
        <sz val="10"/>
        <color theme="1"/>
        <rFont val="仿宋_GB2312"/>
        <family val="3"/>
        <charset val="134"/>
      </rPr>
      <t>专题报告编制</t>
    </r>
  </si>
  <si>
    <r>
      <rPr>
        <sz val="10"/>
        <color theme="1"/>
        <rFont val="仿宋_GB2312"/>
        <family val="3"/>
        <charset val="134"/>
      </rPr>
      <t>缙云县</t>
    </r>
  </si>
  <si>
    <r>
      <rPr>
        <sz val="10"/>
        <color theme="1"/>
        <rFont val="仿宋_GB2312"/>
        <family val="3"/>
        <charset val="134"/>
      </rPr>
      <t>缙云县棠溪水库工程</t>
    </r>
  </si>
  <si>
    <r>
      <rPr>
        <sz val="10"/>
        <color theme="1"/>
        <rFont val="仿宋_GB2312"/>
        <family val="3"/>
        <charset val="134"/>
      </rPr>
      <t>规模论证报告已审</t>
    </r>
  </si>
  <si>
    <r>
      <rPr>
        <sz val="10"/>
        <color theme="1"/>
        <rFont val="仿宋_GB2312"/>
        <family val="3"/>
        <charset val="134"/>
      </rPr>
      <t>遂昌县</t>
    </r>
  </si>
  <si>
    <r>
      <rPr>
        <sz val="10"/>
        <color theme="1"/>
        <rFont val="仿宋_GB2312"/>
        <family val="3"/>
        <charset val="134"/>
      </rPr>
      <t>遂昌县成屏二级水库扩建工程</t>
    </r>
  </si>
  <si>
    <r>
      <rPr>
        <sz val="10"/>
        <color theme="1"/>
        <rFont val="仿宋_GB2312"/>
        <family val="3"/>
        <charset val="134"/>
      </rPr>
      <t>湖南镇水库岸线保护及水生态修复工程</t>
    </r>
  </si>
  <si>
    <r>
      <rPr>
        <sz val="10"/>
        <color theme="1"/>
        <rFont val="仿宋_GB2312"/>
        <family val="3"/>
        <charset val="134"/>
      </rPr>
      <t>松阳县</t>
    </r>
  </si>
  <si>
    <r>
      <rPr>
        <sz val="10"/>
        <color theme="1"/>
        <rFont val="仿宋_GB2312"/>
        <family val="3"/>
        <charset val="134"/>
      </rPr>
      <t>松阳县松古平原水系综合治理工程</t>
    </r>
  </si>
  <si>
    <r>
      <rPr>
        <sz val="10"/>
        <color theme="1"/>
        <rFont val="仿宋_GB2312"/>
        <family val="3"/>
        <charset val="134"/>
      </rPr>
      <t>龙泉市</t>
    </r>
  </si>
  <si>
    <r>
      <rPr>
        <sz val="10"/>
        <color theme="1"/>
        <rFont val="仿宋_GB2312"/>
        <family val="3"/>
        <charset val="134"/>
      </rPr>
      <t>龙泉市均溪三级水库改建工程</t>
    </r>
  </si>
  <si>
    <r>
      <rPr>
        <sz val="10"/>
        <color theme="1"/>
        <rFont val="仿宋_GB2312"/>
        <family val="3"/>
        <charset val="134"/>
      </rPr>
      <t>编制规模论证报告</t>
    </r>
  </si>
  <si>
    <r>
      <rPr>
        <sz val="10"/>
        <color theme="1"/>
        <rFont val="仿宋_GB2312"/>
        <family val="3"/>
        <charset val="134"/>
      </rPr>
      <t>省本级</t>
    </r>
  </si>
  <si>
    <r>
      <rPr>
        <sz val="10"/>
        <color theme="1"/>
        <rFont val="仿宋_GB2312"/>
        <family val="3"/>
        <charset val="134"/>
      </rPr>
      <t>钱塘江中心</t>
    </r>
  </si>
  <si>
    <r>
      <rPr>
        <sz val="10"/>
        <color theme="1"/>
        <rFont val="仿宋_GB2312"/>
        <family val="3"/>
        <charset val="134"/>
      </rPr>
      <t>钱塘江西江塘闻堰段海塘提标加固工程</t>
    </r>
  </si>
  <si>
    <r>
      <rPr>
        <sz val="10"/>
        <color theme="1"/>
        <rFont val="仿宋_GB2312"/>
        <family val="3"/>
        <charset val="134"/>
      </rPr>
      <t>钱塘江北岸海塘安澜工程（老盐仓至尖山段海塘）</t>
    </r>
  </si>
  <si>
    <r>
      <rPr>
        <sz val="10"/>
        <color theme="1"/>
        <rFont val="仿宋_GB2312"/>
        <family val="3"/>
        <charset val="134"/>
      </rPr>
      <t>完成项建受理，力争完成可研审查</t>
    </r>
  </si>
  <si>
    <r>
      <rPr>
        <sz val="10"/>
        <color theme="1"/>
        <rFont val="仿宋_GB2312"/>
        <family val="3"/>
        <charset val="134"/>
      </rPr>
      <t>概念性方案编制招标</t>
    </r>
  </si>
  <si>
    <r>
      <rPr>
        <sz val="10"/>
        <color theme="1"/>
        <rFont val="仿宋_GB2312"/>
        <family val="3"/>
        <charset val="134"/>
      </rPr>
      <t>鹿城区</t>
    </r>
  </si>
  <si>
    <r>
      <rPr>
        <sz val="10"/>
        <color theme="1"/>
        <rFont val="仿宋_GB2312"/>
        <family val="3"/>
        <charset val="134"/>
      </rPr>
      <t>温州市鹿城区海塘安澜工程（仰义塘）</t>
    </r>
  </si>
  <si>
    <r>
      <rPr>
        <sz val="10"/>
        <color theme="1"/>
        <rFont val="仿宋_GB2312"/>
        <family val="3"/>
        <charset val="134"/>
      </rPr>
      <t>龙湾区</t>
    </r>
  </si>
  <si>
    <r>
      <rPr>
        <sz val="10"/>
        <color theme="1"/>
        <rFont val="仿宋_GB2312"/>
        <family val="3"/>
        <charset val="134"/>
      </rPr>
      <t>温州市龙湾区海塘安澜工程（蒲州水闸至炮台山段）</t>
    </r>
  </si>
  <si>
    <r>
      <rPr>
        <sz val="10"/>
        <color theme="1"/>
        <rFont val="仿宋_GB2312"/>
        <family val="3"/>
        <charset val="134"/>
      </rPr>
      <t>前期报告编制委托办理</t>
    </r>
  </si>
  <si>
    <r>
      <rPr>
        <sz val="10"/>
        <color theme="1"/>
        <rFont val="仿宋_GB2312"/>
        <family val="3"/>
        <charset val="134"/>
      </rPr>
      <t>温州市龙湾区海塘安澜工程（炮台山至龙江路段海塘）</t>
    </r>
  </si>
  <si>
    <r>
      <rPr>
        <sz val="10"/>
        <color theme="1"/>
        <rFont val="仿宋_GB2312"/>
        <family val="3"/>
        <charset val="134"/>
      </rPr>
      <t>温州市龙湾区海塘安澜工程（龙江路至南口大桥段海塘）</t>
    </r>
  </si>
  <si>
    <r>
      <rPr>
        <sz val="10"/>
        <color theme="1"/>
        <rFont val="仿宋_GB2312"/>
        <family val="3"/>
        <charset val="134"/>
      </rPr>
      <t>乐清市乐柳虹平原排涝工程（二期）</t>
    </r>
  </si>
  <si>
    <r>
      <rPr>
        <sz val="10"/>
        <color theme="1"/>
        <rFont val="仿宋_GB2312"/>
        <family val="3"/>
        <charset val="134"/>
      </rPr>
      <t>瑞安市海塘安澜工程（滨江城防东延伸段海塘）</t>
    </r>
  </si>
  <si>
    <r>
      <rPr>
        <sz val="10"/>
        <color theme="1"/>
        <rFont val="仿宋_GB2312"/>
        <family val="3"/>
        <charset val="134"/>
      </rPr>
      <t>瑞安市温瑞平原南部排涝工程（二期）</t>
    </r>
  </si>
  <si>
    <r>
      <rPr>
        <sz val="10"/>
        <color theme="1"/>
        <rFont val="仿宋_GB2312"/>
        <family val="3"/>
        <charset val="134"/>
      </rPr>
      <t>瑞安市飞云江治理二期工程（生态岸堤）</t>
    </r>
  </si>
  <si>
    <r>
      <rPr>
        <sz val="10"/>
        <color theme="1"/>
        <rFont val="仿宋_GB2312"/>
        <family val="3"/>
        <charset val="134"/>
      </rPr>
      <t>温州市江西</t>
    </r>
    <r>
      <rPr>
        <sz val="10"/>
        <color theme="1"/>
        <rFont val="宋体"/>
        <family val="3"/>
        <charset val="134"/>
      </rPr>
      <t>垟</t>
    </r>
    <r>
      <rPr>
        <sz val="10"/>
        <color theme="1"/>
        <rFont val="仿宋_GB2312"/>
        <family val="3"/>
        <charset val="134"/>
      </rPr>
      <t>平原排涝工程（三期）</t>
    </r>
  </si>
  <si>
    <r>
      <rPr>
        <sz val="10"/>
        <color theme="1"/>
        <rFont val="仿宋_GB2312"/>
        <family val="3"/>
        <charset val="134"/>
      </rPr>
      <t>龙港市</t>
    </r>
    <r>
      <rPr>
        <sz val="10"/>
        <color theme="1"/>
        <rFont val="宋体"/>
        <family val="3"/>
        <charset val="134"/>
      </rPr>
      <t>舥</t>
    </r>
    <r>
      <rPr>
        <sz val="10"/>
        <color theme="1"/>
        <rFont val="仿宋_GB2312"/>
        <family val="3"/>
        <charset val="134"/>
      </rPr>
      <t>艚渔港海塘加固工程</t>
    </r>
  </si>
  <si>
    <r>
      <rPr>
        <sz val="10"/>
        <color theme="1"/>
        <rFont val="仿宋_GB2312"/>
        <family val="3"/>
        <charset val="134"/>
      </rPr>
      <t>市本级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德清县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安吉县</t>
    </r>
    <r>
      <rPr>
        <sz val="10"/>
        <color theme="1"/>
        <rFont val="Times New Roman"/>
        <family val="1"/>
      </rPr>
      <t xml:space="preserve">
</t>
    </r>
    <r>
      <rPr>
        <sz val="10"/>
        <color theme="1"/>
        <rFont val="仿宋_GB2312"/>
        <family val="3"/>
        <charset val="134"/>
      </rPr>
      <t>长兴县</t>
    </r>
  </si>
  <si>
    <r>
      <rPr>
        <sz val="10"/>
        <color theme="1"/>
        <rFont val="仿宋_GB2312"/>
        <family val="3"/>
        <charset val="134"/>
      </rPr>
      <t>苕溪清水入湖河道整治后续工程（市直管、德清、安吉、长兴段）</t>
    </r>
  </si>
  <si>
    <r>
      <rPr>
        <sz val="10"/>
        <color theme="1"/>
        <rFont val="仿宋_GB2312"/>
        <family val="3"/>
        <charset val="134"/>
      </rPr>
      <t>绍兴市本级海塘安澜工程（曹娥江大闸段）</t>
    </r>
  </si>
  <si>
    <t>行标签</t>
  </si>
  <si>
    <t>求和项:当年完成</t>
  </si>
  <si>
    <t>换算</t>
  </si>
  <si>
    <t>求和项:年度计划</t>
  </si>
  <si>
    <t>求和项:中央资金</t>
  </si>
  <si>
    <t>求和项:总体完成</t>
  </si>
  <si>
    <t>求和项:已完成中央资金</t>
  </si>
  <si>
    <t>计划完成</t>
  </si>
  <si>
    <t>资金完成</t>
  </si>
  <si>
    <t>安吉县</t>
  </si>
  <si>
    <t>丽水市</t>
  </si>
  <si>
    <t>苍南县</t>
  </si>
  <si>
    <t>缙云县</t>
  </si>
  <si>
    <t>常山县</t>
  </si>
  <si>
    <t>景宁县</t>
  </si>
  <si>
    <t>淳安县</t>
  </si>
  <si>
    <t>莲都区</t>
  </si>
  <si>
    <t>岱山县</t>
  </si>
  <si>
    <t>龙泉市</t>
  </si>
  <si>
    <t>德清县</t>
  </si>
  <si>
    <t>青田县</t>
  </si>
  <si>
    <t>定海区</t>
  </si>
  <si>
    <t>庆元县</t>
  </si>
  <si>
    <t>东阳市</t>
  </si>
  <si>
    <t>松阳县</t>
  </si>
  <si>
    <t>洞头区</t>
  </si>
  <si>
    <t>遂昌县</t>
  </si>
  <si>
    <t>富阳区</t>
  </si>
  <si>
    <t>云和县</t>
  </si>
  <si>
    <t>海宁市</t>
  </si>
  <si>
    <t>金华市</t>
  </si>
  <si>
    <t>海盐县</t>
  </si>
  <si>
    <t>杭州市本级</t>
  </si>
  <si>
    <t>金东区</t>
  </si>
  <si>
    <t>湖州市本级</t>
  </si>
  <si>
    <t>金华市本级</t>
  </si>
  <si>
    <t>黄岩区</t>
  </si>
  <si>
    <t>兰溪市</t>
  </si>
  <si>
    <t>嘉善县</t>
  </si>
  <si>
    <t>磐安县</t>
  </si>
  <si>
    <t>嘉兴市本级</t>
  </si>
  <si>
    <t>浦江县</t>
  </si>
  <si>
    <t>建德市</t>
  </si>
  <si>
    <t>武义县</t>
  </si>
  <si>
    <t>江山市</t>
  </si>
  <si>
    <t>义乌市</t>
  </si>
  <si>
    <t>椒江区</t>
  </si>
  <si>
    <t>永康市</t>
  </si>
  <si>
    <t>台州市</t>
  </si>
  <si>
    <t>临海市</t>
  </si>
  <si>
    <t>开化县</t>
  </si>
  <si>
    <t>路桥区</t>
  </si>
  <si>
    <t>柯城区</t>
  </si>
  <si>
    <t>台州市本级</t>
  </si>
  <si>
    <t>柯桥区</t>
  </si>
  <si>
    <t>天台县</t>
  </si>
  <si>
    <t>温岭市</t>
  </si>
  <si>
    <t>乐清市</t>
  </si>
  <si>
    <t>仙居县</t>
  </si>
  <si>
    <t>丽水市本级</t>
  </si>
  <si>
    <t>玉环市</t>
  </si>
  <si>
    <t>舟山市</t>
  </si>
  <si>
    <t>临安区</t>
  </si>
  <si>
    <t>龙港市</t>
  </si>
  <si>
    <t>普陀区</t>
  </si>
  <si>
    <t>嵊泗县</t>
  </si>
  <si>
    <t>龙湾区</t>
  </si>
  <si>
    <t>舟山市本级</t>
  </si>
  <si>
    <t>龙游县</t>
  </si>
  <si>
    <t>嘉兴市</t>
  </si>
  <si>
    <t>鹿城区</t>
  </si>
  <si>
    <t>南湖区</t>
  </si>
  <si>
    <t>平湖市</t>
  </si>
  <si>
    <t>南浔区</t>
  </si>
  <si>
    <t>桐乡市</t>
  </si>
  <si>
    <t>宁波市</t>
  </si>
  <si>
    <t>秀洲区</t>
  </si>
  <si>
    <t>瓯海区</t>
  </si>
  <si>
    <t>温州市</t>
  </si>
  <si>
    <t>平阳县</t>
  </si>
  <si>
    <t>瑞安市</t>
  </si>
  <si>
    <t>泰顺县</t>
  </si>
  <si>
    <t>衢江区</t>
  </si>
  <si>
    <t>文成县</t>
  </si>
  <si>
    <t>衢州市本级</t>
  </si>
  <si>
    <t>永嘉县</t>
  </si>
  <si>
    <t>衢州市</t>
  </si>
  <si>
    <t>三门县</t>
  </si>
  <si>
    <t>上虞区</t>
  </si>
  <si>
    <t>绍兴市本级</t>
  </si>
  <si>
    <t>嵊州市</t>
  </si>
  <si>
    <t>湖州市</t>
  </si>
  <si>
    <t>桐庐县</t>
  </si>
  <si>
    <t>吴兴区</t>
  </si>
  <si>
    <t>长兴县</t>
  </si>
  <si>
    <t>温州市本级</t>
  </si>
  <si>
    <t>绍兴市</t>
  </si>
  <si>
    <t>新昌县</t>
  </si>
  <si>
    <t>婺城区</t>
  </si>
  <si>
    <t>越城区</t>
  </si>
  <si>
    <t>诸暨市</t>
  </si>
  <si>
    <t>萧山区</t>
  </si>
  <si>
    <t>杭州市</t>
  </si>
  <si>
    <t>余杭区</t>
  </si>
  <si>
    <t>总计</t>
  </si>
  <si>
    <t>进展情况</t>
    <phoneticPr fontId="86" type="noConversion"/>
  </si>
  <si>
    <t>扩大杭嘉湖南排工程（八堡泵站）</t>
    <phoneticPr fontId="8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</si>
</sst>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 * #,##0_ ;_ * \-#,##0_ ;_ * &quot;-&quot;_ ;_ @_ "/>
    <numFmt numFmtId="43" formatCode="_ * #,##0.00_ ;_ * \-#,##0.00_ ;_ * &quot;-&quot;??_ ;_ @_ "/>
    <numFmt numFmtId="176" formatCode="0.00_);[Red]\(0.00\)"/>
    <numFmt numFmtId="177" formatCode="0.0_);[Red]\(0.0\)"/>
    <numFmt numFmtId="178" formatCode="0.0_ "/>
    <numFmt numFmtId="179" formatCode="0.0"/>
    <numFmt numFmtId="180" formatCode="0_ "/>
    <numFmt numFmtId="181" formatCode="0_);[Red]\(0\)"/>
    <numFmt numFmtId="182" formatCode="0.0%"/>
    <numFmt numFmtId="183" formatCode="0.00_ "/>
  </numFmts>
  <fonts count="87">
    <font>
      <sz val="11"/>
      <color theme="1"/>
      <name val="宋体"/>
      <charset val="134"/>
      <scheme val="minor"/>
    </font>
    <font>
      <b/>
      <sz val="11"/>
      <color theme="1"/>
      <name val="宋体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宋体"/>
      <family val="3"/>
      <charset val="134"/>
      <scheme val="minor"/>
    </font>
    <font>
      <b/>
      <sz val="14"/>
      <color theme="1"/>
      <name val="方正仿宋简体"/>
      <family val="4"/>
      <charset val="134"/>
    </font>
    <font>
      <sz val="10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b/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11"/>
      <color theme="1"/>
      <name val="方正小标宋简体"/>
      <family val="4"/>
      <charset val="134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宋体"/>
      <family val="3"/>
      <charset val="134"/>
    </font>
    <font>
      <sz val="12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sz val="1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宋体"/>
      <family val="3"/>
      <charset val="134"/>
    </font>
    <font>
      <sz val="16"/>
      <color theme="1"/>
      <name val="宋体"/>
      <family val="3"/>
      <charset val="134"/>
    </font>
    <font>
      <sz val="12"/>
      <color theme="1"/>
      <name val="黑体"/>
      <family val="3"/>
      <charset val="134"/>
    </font>
    <font>
      <sz val="18"/>
      <color theme="1"/>
      <name val="方正小标宋简体"/>
      <family val="4"/>
      <charset val="134"/>
    </font>
    <font>
      <b/>
      <sz val="11"/>
      <name val="仿宋_GB2312"/>
      <family val="3"/>
      <charset val="134"/>
    </font>
    <font>
      <b/>
      <sz val="11"/>
      <name val="Times New Roman"/>
      <family val="1"/>
    </font>
    <font>
      <b/>
      <sz val="11"/>
      <name val="Times New Roman"/>
      <family val="1"/>
    </font>
    <font>
      <b/>
      <sz val="11"/>
      <name val="仿宋_GB2312"/>
      <family val="3"/>
      <charset val="134"/>
    </font>
    <font>
      <b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sz val="11"/>
      <color indexed="17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0"/>
      <name val="Arial"/>
      <family val="2"/>
    </font>
    <font>
      <sz val="11"/>
      <color indexed="9"/>
      <name val="宋体"/>
      <family val="3"/>
      <charset val="134"/>
    </font>
    <font>
      <sz val="11"/>
      <color indexed="20"/>
      <name val="宋体"/>
      <family val="3"/>
      <charset val="134"/>
    </font>
    <font>
      <b/>
      <sz val="11"/>
      <color theme="3"/>
      <name val="宋体"/>
      <family val="3"/>
      <charset val="134"/>
      <scheme val="minor"/>
    </font>
    <font>
      <sz val="12"/>
      <name val="宋体"/>
      <family val="3"/>
      <charset val="134"/>
    </font>
    <font>
      <b/>
      <sz val="18"/>
      <color indexed="56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5"/>
      <color theme="3"/>
      <name val="宋体"/>
      <family val="3"/>
      <charset val="134"/>
      <scheme val="minor"/>
    </font>
    <font>
      <b/>
      <sz val="13"/>
      <color theme="3"/>
      <name val="宋体"/>
      <family val="3"/>
      <charset val="134"/>
      <scheme val="minor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b/>
      <sz val="11"/>
      <color indexed="63"/>
      <name val="宋体"/>
      <family val="3"/>
      <charset val="134"/>
    </font>
    <font>
      <b/>
      <sz val="11"/>
      <color indexed="56"/>
      <name val="宋体"/>
      <family val="3"/>
      <charset val="134"/>
    </font>
    <font>
      <i/>
      <sz val="11"/>
      <color rgb="FF7F7F7F"/>
      <name val="宋体"/>
      <family val="3"/>
      <charset val="134"/>
      <scheme val="minor"/>
    </font>
    <font>
      <b/>
      <sz val="11"/>
      <color indexed="52"/>
      <name val="宋体"/>
      <family val="3"/>
      <charset val="134"/>
    </font>
    <font>
      <sz val="11"/>
      <color rgb="FF006100"/>
      <name val="宋体"/>
      <family val="3"/>
      <charset val="134"/>
      <scheme val="minor"/>
    </font>
    <font>
      <sz val="11"/>
      <color indexed="10"/>
      <name val="宋体"/>
      <family val="3"/>
      <charset val="134"/>
    </font>
    <font>
      <sz val="11"/>
      <color rgb="FF9C0006"/>
      <name val="宋体"/>
      <family val="3"/>
      <charset val="134"/>
      <scheme val="minor"/>
    </font>
    <font>
      <b/>
      <sz val="13"/>
      <color indexed="56"/>
      <name val="宋体"/>
      <family val="3"/>
      <charset val="134"/>
    </font>
    <font>
      <sz val="11"/>
      <color theme="1"/>
      <name val="Tahoma"/>
      <family val="2"/>
    </font>
    <font>
      <sz val="11"/>
      <color indexed="52"/>
      <name val="宋体"/>
      <family val="3"/>
      <charset val="134"/>
    </font>
    <font>
      <b/>
      <sz val="10"/>
      <name val="MS Sans Serif"/>
      <family val="2"/>
    </font>
    <font>
      <sz val="11"/>
      <color theme="0"/>
      <name val="宋体"/>
      <family val="3"/>
      <charset val="134"/>
      <scheme val="minor"/>
    </font>
    <font>
      <sz val="11"/>
      <color rgb="FF000000"/>
      <name val="宋体"/>
      <family val="3"/>
      <charset val="134"/>
    </font>
    <font>
      <b/>
      <sz val="18"/>
      <color theme="3"/>
      <name val="宋体"/>
      <family val="3"/>
      <charset val="134"/>
      <scheme val="major"/>
    </font>
    <font>
      <sz val="11"/>
      <color indexed="63"/>
      <name val="宋体"/>
      <family val="3"/>
      <charset val="134"/>
    </font>
    <font>
      <sz val="11"/>
      <color theme="1"/>
      <name val="等线"/>
      <charset val="134"/>
    </font>
    <font>
      <sz val="11"/>
      <color indexed="8"/>
      <name val="等线"/>
      <charset val="134"/>
    </font>
    <font>
      <sz val="11"/>
      <color indexed="60"/>
      <name val="宋体"/>
      <family val="3"/>
      <charset val="134"/>
    </font>
    <font>
      <b/>
      <sz val="11"/>
      <color rgb="FFFA7D00"/>
      <name val="宋体"/>
      <family val="3"/>
      <charset val="134"/>
      <scheme val="minor"/>
    </font>
    <font>
      <b/>
      <sz val="11"/>
      <color theme="0"/>
      <name val="宋体"/>
      <family val="3"/>
      <charset val="134"/>
      <scheme val="minor"/>
    </font>
    <font>
      <sz val="11"/>
      <color rgb="FFFF0000"/>
      <name val="宋体"/>
      <family val="3"/>
      <charset val="134"/>
      <scheme val="minor"/>
    </font>
    <font>
      <sz val="11"/>
      <color rgb="FFFA7D00"/>
      <name val="宋体"/>
      <family val="3"/>
      <charset val="134"/>
      <scheme val="minor"/>
    </font>
    <font>
      <sz val="10"/>
      <name val="仿宋体"/>
      <charset val="134"/>
    </font>
    <font>
      <sz val="11"/>
      <color rgb="FF9C6500"/>
      <name val="宋体"/>
      <family val="3"/>
      <charset val="134"/>
      <scheme val="minor"/>
    </font>
    <font>
      <b/>
      <sz val="11"/>
      <color rgb="FF3F3F3F"/>
      <name val="宋体"/>
      <family val="3"/>
      <charset val="134"/>
      <scheme val="minor"/>
    </font>
    <font>
      <sz val="11"/>
      <color rgb="FF3F3F76"/>
      <name val="宋体"/>
      <family val="3"/>
      <charset val="134"/>
      <scheme val="minor"/>
    </font>
    <font>
      <b/>
      <sz val="10"/>
      <color theme="1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0"/>
      <name val="仿宋_GB2312"/>
      <family val="3"/>
      <charset val="134"/>
    </font>
    <font>
      <b/>
      <sz val="10"/>
      <color theme="1"/>
      <name val="宋体"/>
      <family val="3"/>
      <charset val="134"/>
    </font>
    <font>
      <b/>
      <sz val="11"/>
      <color theme="1"/>
      <name val="仿宋_GB2312"/>
      <family val="3"/>
      <charset val="134"/>
    </font>
    <font>
      <sz val="11"/>
      <color theme="1"/>
      <name val="仿宋_GB2312"/>
      <family val="3"/>
      <charset val="134"/>
    </font>
    <font>
      <sz val="9"/>
      <name val="宋体"/>
      <family val="3"/>
      <charset val="134"/>
    </font>
    <font>
      <b/>
      <sz val="9"/>
      <name val="宋体"/>
      <family val="3"/>
      <charset val="134"/>
    </font>
    <font>
      <sz val="9"/>
      <name val="宋体"/>
      <family val="3"/>
      <charset val="134"/>
      <scheme val="minor"/>
    </font>
  </fonts>
  <fills count="62">
    <fill>
      <patternFill patternType="none"/>
    </fill>
    <fill>
      <patternFill patternType="gray125"/>
    </fill>
    <fill>
      <patternFill patternType="solid">
        <fgColor theme="0" tint="-0.1498764000366222"/>
        <bgColor indexed="64"/>
      </patternFill>
    </fill>
    <fill>
      <patternFill patternType="solid">
        <fgColor theme="0" tint="-0.149906918546098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584948271126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5" tint="0.79958494827112647"/>
        <bgColor indexed="64"/>
      </patternFill>
    </fill>
    <fill>
      <patternFill patternType="solid">
        <fgColor theme="8" tint="0.799615466780602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79958494827112647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58494827112647"/>
        <bgColor indexed="64"/>
      </patternFill>
    </fill>
    <fill>
      <patternFill patternType="solid">
        <fgColor theme="8" tint="0.799584948271126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79958494827112647"/>
        <bgColor indexed="64"/>
      </patternFill>
    </fill>
    <fill>
      <patternFill patternType="solid">
        <fgColor theme="4" tint="0.39957884456923126"/>
        <bgColor indexed="64"/>
      </patternFill>
    </fill>
    <fill>
      <patternFill patternType="solid">
        <fgColor theme="5" tint="0.39957884456923126"/>
        <bgColor indexed="64"/>
      </patternFill>
    </fill>
    <fill>
      <patternFill patternType="solid">
        <fgColor theme="6" tint="0.39957884456923126"/>
        <bgColor indexed="64"/>
      </patternFill>
    </fill>
    <fill>
      <patternFill patternType="solid">
        <fgColor theme="7" tint="0.39957884456923126"/>
        <bgColor indexed="64"/>
      </patternFill>
    </fill>
    <fill>
      <patternFill patternType="solid">
        <fgColor theme="8" tint="0.39957884456923126"/>
        <bgColor indexed="64"/>
      </patternFill>
    </fill>
    <fill>
      <patternFill patternType="solid">
        <fgColor theme="9" tint="0.39957884456923126"/>
        <bgColor indexed="64"/>
      </patternFill>
    </fill>
    <fill>
      <patternFill patternType="solid">
        <fgColor theme="5" tint="0.399609363078707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rgb="FFFF800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theme="4" tint="0.39957884456923126"/>
      </bottom>
      <diagonal/>
    </border>
  </borders>
  <cellStyleXfs count="7548">
    <xf numFmtId="0" fontId="0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7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4" fillId="0" borderId="0"/>
    <xf numFmtId="0" fontId="46" fillId="0" borderId="0"/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0"/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40" fillId="0" borderId="0"/>
    <xf numFmtId="0" fontId="44" fillId="0" borderId="0"/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/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0"/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6" fillId="0" borderId="0"/>
    <xf numFmtId="0" fontId="41" fillId="15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/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/>
    <xf numFmtId="0" fontId="35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/>
    <xf numFmtId="0" fontId="35" fillId="11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/>
    <xf numFmtId="0" fontId="35" fillId="11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0" borderId="0"/>
    <xf numFmtId="0" fontId="35" fillId="1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0" borderId="0"/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11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4" fillId="0" borderId="0"/>
    <xf numFmtId="0" fontId="35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/>
    <xf numFmtId="0" fontId="35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0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0" borderId="0"/>
    <xf numFmtId="0" fontId="35" fillId="10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40" fillId="0" borderId="0"/>
    <xf numFmtId="0" fontId="44" fillId="0" borderId="0"/>
    <xf numFmtId="0" fontId="35" fillId="8" borderId="0" applyNumberFormat="0" applyBorder="0" applyAlignment="0" applyProtection="0">
      <alignment vertical="center"/>
    </xf>
    <xf numFmtId="0" fontId="40" fillId="0" borderId="0"/>
    <xf numFmtId="0" fontId="44" fillId="0" borderId="0"/>
    <xf numFmtId="0" fontId="35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/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6" fillId="0" borderId="0"/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/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44" fillId="0" borderId="0"/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58" fillId="3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0" borderId="0"/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44" fillId="0" borderId="0"/>
    <xf numFmtId="0" fontId="37" fillId="0" borderId="1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0" borderId="0"/>
    <xf numFmtId="0" fontId="35" fillId="6" borderId="0" applyNumberFormat="0" applyBorder="0" applyAlignment="0" applyProtection="0">
      <alignment vertical="center"/>
    </xf>
    <xf numFmtId="0" fontId="35" fillId="0" borderId="0"/>
    <xf numFmtId="0" fontId="41" fillId="15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0" borderId="0"/>
    <xf numFmtId="0" fontId="35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3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3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8" fillId="0" borderId="22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9" fillId="0" borderId="23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40" fillId="0" borderId="0"/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0" fillId="0" borderId="0"/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44" fillId="0" borderId="0"/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2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7" fillId="23" borderId="14" applyNumberFormat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40" borderId="0" applyNumberFormat="0" applyBorder="0" applyAlignment="0" applyProtection="0">
      <alignment vertical="center"/>
    </xf>
    <xf numFmtId="0" fontId="36" fillId="0" borderId="0"/>
    <xf numFmtId="0" fontId="35" fillId="13" borderId="0" applyNumberFormat="0" applyBorder="0" applyAlignment="0" applyProtection="0">
      <alignment vertical="center"/>
    </xf>
    <xf numFmtId="0" fontId="40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3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0" borderId="0"/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0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46" fillId="0" borderId="0"/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44" fillId="0" borderId="0">
      <alignment vertical="center"/>
    </xf>
    <xf numFmtId="0" fontId="36" fillId="0" borderId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35" fillId="12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5" fillId="13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4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4" fillId="0" borderId="0"/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46" fillId="0" borderId="0"/>
    <xf numFmtId="9" fontId="3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43" fontId="3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43" fontId="36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44" fillId="0" borderId="0"/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44" fillId="0" borderId="0"/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44" fillId="0" borderId="0"/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4" fillId="0" borderId="0" applyNumberForma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7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44" fillId="0" borderId="0"/>
    <xf numFmtId="0" fontId="35" fillId="17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4" fillId="0" borderId="0"/>
    <xf numFmtId="0" fontId="40" fillId="0" borderId="0"/>
    <xf numFmtId="0" fontId="35" fillId="10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4" fillId="0" borderId="0"/>
    <xf numFmtId="0" fontId="40" fillId="0" borderId="0"/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4" fillId="0" borderId="0"/>
    <xf numFmtId="0" fontId="40" fillId="0" borderId="0"/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5" fillId="10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4" fillId="0" borderId="0"/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6" borderId="0" applyNumberFormat="0" applyBorder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6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46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46" fillId="0" borderId="0"/>
    <xf numFmtId="0" fontId="35" fillId="1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6" fillId="0" borderId="0"/>
    <xf numFmtId="0" fontId="35" fillId="14" borderId="0" applyNumberFormat="0" applyBorder="0" applyAlignment="0" applyProtection="0">
      <alignment vertical="center"/>
    </xf>
    <xf numFmtId="0" fontId="46" fillId="0" borderId="0"/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6" fillId="2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4" fillId="0" borderId="0"/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/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0" borderId="0"/>
    <xf numFmtId="0" fontId="35" fillId="14" borderId="0" applyNumberFormat="0" applyBorder="0" applyAlignment="0" applyProtection="0">
      <alignment vertical="center"/>
    </xf>
    <xf numFmtId="0" fontId="35" fillId="0" borderId="0"/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0" borderId="0"/>
    <xf numFmtId="0" fontId="35" fillId="14" borderId="0" applyNumberFormat="0" applyBorder="0" applyAlignment="0" applyProtection="0">
      <alignment vertical="center"/>
    </xf>
    <xf numFmtId="0" fontId="35" fillId="0" borderId="0"/>
    <xf numFmtId="0" fontId="35" fillId="1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46" fillId="0" borderId="0"/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46" fillId="0" borderId="0"/>
    <xf numFmtId="0" fontId="45" fillId="0" borderId="0" applyNumberFormat="0" applyFill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4" fillId="0" borderId="0"/>
    <xf numFmtId="0" fontId="35" fillId="19" borderId="0" applyNumberFormat="0" applyBorder="0" applyAlignment="0" applyProtection="0">
      <alignment vertical="center"/>
    </xf>
    <xf numFmtId="0" fontId="46" fillId="0" borderId="0"/>
    <xf numFmtId="0" fontId="44" fillId="0" borderId="0"/>
    <xf numFmtId="0" fontId="35" fillId="19" borderId="0" applyNumberFormat="0" applyBorder="0" applyAlignment="0" applyProtection="0">
      <alignment vertical="center"/>
    </xf>
    <xf numFmtId="0" fontId="44" fillId="0" borderId="0"/>
    <xf numFmtId="0" fontId="35" fillId="19" borderId="0" applyNumberFormat="0" applyBorder="0" applyAlignment="0" applyProtection="0">
      <alignment vertical="center"/>
    </xf>
    <xf numFmtId="0" fontId="44" fillId="0" borderId="0"/>
    <xf numFmtId="0" fontId="35" fillId="19" borderId="0" applyNumberFormat="0" applyBorder="0" applyAlignment="0" applyProtection="0">
      <alignment vertical="center"/>
    </xf>
    <xf numFmtId="0" fontId="60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/>
    <xf numFmtId="0" fontId="35" fillId="19" borderId="0" applyNumberFormat="0" applyBorder="0" applyAlignment="0" applyProtection="0">
      <alignment vertical="center"/>
    </xf>
    <xf numFmtId="0" fontId="36" fillId="0" borderId="0"/>
    <xf numFmtId="0" fontId="35" fillId="19" borderId="0" applyNumberFormat="0" applyBorder="0" applyAlignment="0" applyProtection="0">
      <alignment vertical="center"/>
    </xf>
    <xf numFmtId="0" fontId="36" fillId="0" borderId="0"/>
    <xf numFmtId="0" fontId="35" fillId="19" borderId="0" applyNumberFormat="0" applyBorder="0" applyAlignment="0" applyProtection="0">
      <alignment vertical="center"/>
    </xf>
    <xf numFmtId="0" fontId="36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44" fillId="0" borderId="0"/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4" fillId="0" borderId="0"/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/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9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14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0" borderId="0"/>
    <xf numFmtId="0" fontId="36" fillId="0" borderId="0">
      <alignment vertical="center"/>
    </xf>
    <xf numFmtId="0" fontId="36" fillId="0" borderId="0"/>
    <xf numFmtId="0" fontId="35" fillId="13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35" fillId="24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62" fillId="0" borderId="0" applyNumberFormat="0" applyFill="0" applyBorder="0" applyAlignment="0" applyProtection="0"/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63" fillId="41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35" fillId="0" borderId="0">
      <alignment vertical="center"/>
    </xf>
    <xf numFmtId="0" fontId="41" fillId="17" borderId="0" applyNumberFormat="0" applyBorder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63" fillId="42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4" fillId="0" borderId="0"/>
    <xf numFmtId="0" fontId="41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44" fillId="0" borderId="0"/>
    <xf numFmtId="0" fontId="41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0" fontId="36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41" fillId="10" borderId="0" applyNumberFormat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63" fillId="43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0" fillId="0" borderId="0"/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0" fillId="0" borderId="0"/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0" fillId="0" borderId="0"/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0" fillId="0" borderId="0"/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6" fillId="0" borderId="0">
      <alignment vertical="center"/>
    </xf>
    <xf numFmtId="0" fontId="44" fillId="0" borderId="0"/>
    <xf numFmtId="0" fontId="41" fillId="38" borderId="0" applyNumberFormat="0" applyBorder="0" applyAlignment="0" applyProtection="0">
      <alignment vertical="center"/>
    </xf>
    <xf numFmtId="0" fontId="63" fillId="44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5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63" fillId="45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0" fontId="35" fillId="0" borderId="0">
      <alignment vertical="center"/>
    </xf>
    <xf numFmtId="0" fontId="41" fillId="2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1" fillId="2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63" fillId="46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14" borderId="0" applyNumberFormat="0" applyBorder="0" applyAlignment="0" applyProtection="0">
      <alignment vertical="center"/>
    </xf>
    <xf numFmtId="0" fontId="63" fillId="47" borderId="0" applyNumberFormat="0" applyBorder="0" applyAlignment="0" applyProtection="0">
      <alignment vertical="center"/>
    </xf>
    <xf numFmtId="0" fontId="41" fillId="24" borderId="0" applyNumberFormat="0" applyBorder="0" applyAlignment="0" applyProtection="0">
      <alignment vertical="center"/>
    </xf>
    <xf numFmtId="0" fontId="41" fillId="25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0" fillId="0" borderId="0"/>
    <xf numFmtId="0" fontId="62" fillId="0" borderId="0" applyNumberFormat="0" applyFill="0" applyBorder="0" applyAlignment="0" applyProtection="0"/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9" fontId="36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64" fillId="0" borderId="0">
      <alignment vertical="top"/>
      <protection locked="0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6" fillId="0" borderId="0"/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/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40" fillId="0" borderId="0"/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0" fillId="0" borderId="0"/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6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40" fillId="0" borderId="0"/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/>
    <xf numFmtId="9" fontId="36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40" fillId="0" borderId="0"/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40" fillId="0" borderId="0"/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58" fillId="34" borderId="0" applyNumberFormat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5" fillId="0" borderId="0"/>
    <xf numFmtId="9" fontId="36" fillId="0" borderId="0" applyFont="0" applyFill="0" applyBorder="0" applyAlignment="0" applyProtection="0">
      <alignment vertical="center"/>
    </xf>
    <xf numFmtId="0" fontId="35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44" fillId="0" borderId="0"/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9" fontId="36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0" fontId="44" fillId="0" borderId="0"/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6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9" fontId="35" fillId="0" borderId="0" applyFont="0" applyFill="0" applyBorder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35" fillId="0" borderId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0" fillId="0" borderId="15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59" fillId="0" borderId="21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59" fillId="0" borderId="21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59" fillId="0" borderId="21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3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3" fillId="0" borderId="20" applyNumberFormat="0" applyFill="0" applyAlignment="0" applyProtection="0">
      <alignment vertical="center"/>
    </xf>
    <xf numFmtId="0" fontId="43" fillId="0" borderId="25" applyNumberFormat="0" applyFill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/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5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35" fillId="0" borderId="0">
      <alignment vertical="center"/>
    </xf>
    <xf numFmtId="0" fontId="45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0" fillId="0" borderId="0"/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0" fillId="0" borderId="0"/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58" fillId="34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5" fillId="0" borderId="0"/>
    <xf numFmtId="0" fontId="42" fillId="8" borderId="0" applyNumberFormat="0" applyBorder="0" applyAlignment="0" applyProtection="0">
      <alignment vertical="center"/>
    </xf>
    <xf numFmtId="0" fontId="35" fillId="0" borderId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/>
    <xf numFmtId="0" fontId="46" fillId="0" borderId="0"/>
    <xf numFmtId="0" fontId="46" fillId="0" borderId="0"/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36" fillId="0" borderId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2" fillId="8" borderId="0" applyNumberFormat="0" applyBorder="0" applyAlignment="0" applyProtection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/>
    <xf numFmtId="0" fontId="44" fillId="0" borderId="0"/>
    <xf numFmtId="0" fontId="36" fillId="0" borderId="0"/>
    <xf numFmtId="0" fontId="44" fillId="0" borderId="0"/>
    <xf numFmtId="0" fontId="36" fillId="0" borderId="0">
      <alignment vertical="center"/>
    </xf>
    <xf numFmtId="0" fontId="46" fillId="0" borderId="0"/>
    <xf numFmtId="0" fontId="46" fillId="0" borderId="0"/>
    <xf numFmtId="0" fontId="36" fillId="0" borderId="0"/>
    <xf numFmtId="0" fontId="64" fillId="0" borderId="0">
      <protection locked="0"/>
    </xf>
    <xf numFmtId="0" fontId="46" fillId="0" borderId="0"/>
    <xf numFmtId="0" fontId="36" fillId="0" borderId="0">
      <alignment vertical="center"/>
    </xf>
    <xf numFmtId="0" fontId="46" fillId="0" borderId="0"/>
    <xf numFmtId="0" fontId="46" fillId="0" borderId="0"/>
    <xf numFmtId="0" fontId="66" fillId="0" borderId="0">
      <alignment vertical="center"/>
    </xf>
    <xf numFmtId="0" fontId="46" fillId="0" borderId="0"/>
    <xf numFmtId="0" fontId="36" fillId="0" borderId="0"/>
    <xf numFmtId="0" fontId="36" fillId="0" borderId="0">
      <alignment vertical="center"/>
    </xf>
    <xf numFmtId="0" fontId="36" fillId="0" borderId="0"/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/>
    <xf numFmtId="0" fontId="35" fillId="0" borderId="0">
      <alignment vertical="center"/>
    </xf>
    <xf numFmtId="0" fontId="35" fillId="0" borderId="0">
      <alignment vertical="center"/>
    </xf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0" fillId="0" borderId="0"/>
    <xf numFmtId="0" fontId="40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5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67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46" fillId="0" borderId="0"/>
    <xf numFmtId="0" fontId="36" fillId="0" borderId="0">
      <alignment vertical="center"/>
    </xf>
    <xf numFmtId="0" fontId="36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6" fillId="31" borderId="0" applyNumberFormat="0" applyBorder="0" applyAlignment="0" applyProtection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56" fillId="31" borderId="0" applyNumberFormat="0" applyBorder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4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/>
    <xf numFmtId="0" fontId="35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44" fillId="0" borderId="0"/>
    <xf numFmtId="0" fontId="44" fillId="0" borderId="0"/>
    <xf numFmtId="0" fontId="36" fillId="0" borderId="0">
      <alignment vertical="center"/>
    </xf>
    <xf numFmtId="0" fontId="44" fillId="0" borderId="0"/>
    <xf numFmtId="0" fontId="36" fillId="0" borderId="0">
      <alignment vertical="center"/>
    </xf>
    <xf numFmtId="0" fontId="44" fillId="0" borderId="0"/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0" fontId="52" fillId="24" borderId="19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8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55" fillId="24" borderId="18" applyNumberFormat="0" applyAlignment="0" applyProtection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6" fillId="31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4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46" fillId="0" borderId="0"/>
    <xf numFmtId="0" fontId="36" fillId="0" borderId="0"/>
    <xf numFmtId="0" fontId="36" fillId="0" borderId="0"/>
    <xf numFmtId="0" fontId="36" fillId="0" borderId="0"/>
    <xf numFmtId="0" fontId="35" fillId="0" borderId="0"/>
    <xf numFmtId="0" fontId="35" fillId="0" borderId="0"/>
    <xf numFmtId="0" fontId="36" fillId="0" borderId="0">
      <alignment vertical="center"/>
    </xf>
    <xf numFmtId="0" fontId="35" fillId="0" borderId="0"/>
    <xf numFmtId="0" fontId="36" fillId="0" borderId="0">
      <alignment vertical="center"/>
    </xf>
    <xf numFmtId="0" fontId="35" fillId="0" borderId="0"/>
    <xf numFmtId="0" fontId="36" fillId="0" borderId="0">
      <alignment vertical="center"/>
    </xf>
    <xf numFmtId="0" fontId="35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3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4" fillId="0" borderId="0"/>
    <xf numFmtId="0" fontId="46" fillId="0" borderId="0"/>
    <xf numFmtId="0" fontId="46" fillId="0" borderId="0"/>
    <xf numFmtId="0" fontId="46" fillId="0" borderId="0"/>
    <xf numFmtId="0" fontId="36" fillId="0" borderId="0">
      <alignment vertical="center"/>
    </xf>
    <xf numFmtId="0" fontId="46" fillId="0" borderId="0"/>
    <xf numFmtId="0" fontId="36" fillId="0" borderId="0">
      <alignment vertical="center"/>
    </xf>
    <xf numFmtId="0" fontId="46" fillId="0" borderId="0"/>
    <xf numFmtId="0" fontId="44" fillId="0" borderId="0"/>
    <xf numFmtId="0" fontId="46" fillId="0" borderId="0"/>
    <xf numFmtId="0" fontId="36" fillId="0" borderId="0"/>
    <xf numFmtId="0" fontId="46" fillId="0" borderId="0"/>
    <xf numFmtId="0" fontId="36" fillId="0" borderId="0">
      <alignment vertical="center"/>
    </xf>
    <xf numFmtId="0" fontId="46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36" fillId="0" borderId="0">
      <alignment vertical="center"/>
    </xf>
    <xf numFmtId="0" fontId="44" fillId="0" borderId="0"/>
    <xf numFmtId="0" fontId="35" fillId="0" borderId="0">
      <alignment vertical="center"/>
    </xf>
    <xf numFmtId="0" fontId="44" fillId="0" borderId="0"/>
    <xf numFmtId="0" fontId="36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>
      <alignment vertical="center"/>
    </xf>
    <xf numFmtId="0" fontId="35" fillId="0" borderId="0"/>
    <xf numFmtId="0" fontId="35" fillId="0" borderId="0"/>
    <xf numFmtId="0" fontId="35" fillId="0" borderId="0"/>
    <xf numFmtId="0" fontId="36" fillId="0" borderId="0">
      <alignment vertical="center"/>
    </xf>
    <xf numFmtId="0" fontId="35" fillId="0" borderId="0"/>
    <xf numFmtId="0" fontId="36" fillId="0" borderId="0">
      <alignment vertical="center"/>
    </xf>
    <xf numFmtId="0" fontId="36" fillId="0" borderId="0">
      <alignment vertical="center"/>
    </xf>
    <xf numFmtId="0" fontId="35" fillId="0" borderId="0"/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0" fillId="0" borderId="0">
      <alignment vertical="center"/>
    </xf>
    <xf numFmtId="0" fontId="36" fillId="0" borderId="0">
      <alignment vertical="center"/>
    </xf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0" fontId="36" fillId="0" borderId="0"/>
    <xf numFmtId="0" fontId="36" fillId="0" borderId="0">
      <alignment vertical="center"/>
    </xf>
    <xf numFmtId="0" fontId="44" fillId="0" borderId="0"/>
    <xf numFmtId="0" fontId="36" fillId="0" borderId="0">
      <alignment vertical="center"/>
    </xf>
    <xf numFmtId="0" fontId="36" fillId="0" borderId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56" fillId="31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" fillId="0" borderId="17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6" fillId="0" borderId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36" fillId="0" borderId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55" fillId="24" borderId="18" applyNumberFormat="0" applyAlignment="0" applyProtection="0">
      <alignment vertical="center"/>
    </xf>
    <xf numFmtId="0" fontId="70" fillId="50" borderId="8" applyNumberFormat="0" applyAlignment="0" applyProtection="0">
      <alignment vertical="center"/>
    </xf>
    <xf numFmtId="0" fontId="47" fillId="23" borderId="14" applyNumberFormat="0" applyAlignment="0" applyProtection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47" fillId="23" borderId="14" applyNumberFormat="0" applyAlignment="0" applyProtection="0">
      <alignment vertical="center"/>
    </xf>
    <xf numFmtId="0" fontId="36" fillId="0" borderId="0">
      <alignment vertical="center"/>
    </xf>
    <xf numFmtId="0" fontId="71" fillId="51" borderId="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9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57" fillId="0" borderId="0" applyNumberFormat="0" applyFill="0" applyBorder="0" applyAlignment="0" applyProtection="0">
      <alignment vertical="center"/>
    </xf>
    <xf numFmtId="0" fontId="36" fillId="0" borderId="0">
      <alignment vertical="center"/>
    </xf>
    <xf numFmtId="0" fontId="72" fillId="0" borderId="0" applyNumberFormat="0" applyFill="0" applyBorder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61" fillId="0" borderId="24" applyNumberFormat="0" applyFill="0" applyAlignment="0" applyProtection="0">
      <alignment vertical="center"/>
    </xf>
    <xf numFmtId="0" fontId="36" fillId="0" borderId="0">
      <alignment vertical="center"/>
    </xf>
    <xf numFmtId="0" fontId="73" fillId="0" borderId="13" applyNumberFormat="0" applyFill="0" applyAlignment="0" applyProtection="0">
      <alignment vertical="center"/>
    </xf>
    <xf numFmtId="0" fontId="74" fillId="0" borderId="0"/>
    <xf numFmtId="0" fontId="51" fillId="13" borderId="18" applyNumberFormat="0" applyAlignment="0" applyProtection="0">
      <alignment vertical="center"/>
    </xf>
    <xf numFmtId="41" fontId="40" fillId="0" borderId="0" applyFont="0" applyFill="0" applyBorder="0" applyAlignment="0" applyProtection="0"/>
    <xf numFmtId="0" fontId="36" fillId="0" borderId="0">
      <alignment vertical="center"/>
    </xf>
    <xf numFmtId="43" fontId="40" fillId="0" borderId="0" applyFont="0" applyFill="0" applyBorder="0" applyAlignment="0" applyProtection="0"/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43" fontId="35" fillId="0" borderId="0" applyFont="0" applyFill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2" borderId="0" applyNumberFormat="0" applyBorder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4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15" borderId="0" applyNumberFormat="0" applyBorder="0" applyAlignment="0" applyProtection="0">
      <alignment vertical="center"/>
    </xf>
    <xf numFmtId="0" fontId="63" fillId="54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48" borderId="0" applyNumberFormat="0" applyBorder="0" applyAlignment="0" applyProtection="0">
      <alignment vertical="center"/>
    </xf>
    <xf numFmtId="0" fontId="63" fillId="55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8" borderId="0" applyNumberFormat="0" applyBorder="0" applyAlignment="0" applyProtection="0">
      <alignment vertical="center"/>
    </xf>
    <xf numFmtId="0" fontId="63" fillId="56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39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36" fillId="0" borderId="0">
      <alignment vertical="center"/>
    </xf>
    <xf numFmtId="0" fontId="41" fillId="58" borderId="0" applyNumberFormat="0" applyBorder="0" applyAlignment="0" applyProtection="0">
      <alignment vertical="center"/>
    </xf>
    <xf numFmtId="0" fontId="63" fillId="59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69" fillId="25" borderId="0" applyNumberFormat="0" applyBorder="0" applyAlignment="0" applyProtection="0">
      <alignment vertical="center"/>
    </xf>
    <xf numFmtId="0" fontId="36" fillId="0" borderId="0">
      <alignment vertical="center"/>
    </xf>
    <xf numFmtId="0" fontId="75" fillId="60" borderId="0" applyNumberFormat="0" applyBorder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36" fillId="0" borderId="0">
      <alignment vertical="center"/>
    </xf>
    <xf numFmtId="0" fontId="52" fillId="24" borderId="19" applyNumberFormat="0" applyAlignment="0" applyProtection="0">
      <alignment vertical="center"/>
    </xf>
    <xf numFmtId="0" fontId="76" fillId="50" borderId="16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36" fillId="0" borderId="0">
      <alignment vertical="center"/>
    </xf>
    <xf numFmtId="0" fontId="51" fillId="13" borderId="18" applyNumberFormat="0" applyAlignment="0" applyProtection="0">
      <alignment vertical="center"/>
    </xf>
    <xf numFmtId="0" fontId="51" fillId="13" borderId="18" applyNumberFormat="0" applyAlignment="0" applyProtection="0">
      <alignment vertical="center"/>
    </xf>
    <xf numFmtId="0" fontId="77" fillId="61" borderId="8" applyNumberFormat="0" applyAlignment="0" applyProtection="0">
      <alignment vertical="center"/>
    </xf>
    <xf numFmtId="0" fontId="63" fillId="53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41" fillId="23" borderId="0" applyNumberFormat="0" applyBorder="0" applyAlignment="0" applyProtection="0">
      <alignment vertical="center"/>
    </xf>
    <xf numFmtId="0" fontId="41" fillId="19" borderId="0" applyNumberFormat="0" applyBorder="0" applyAlignment="0" applyProtection="0">
      <alignment vertical="center"/>
    </xf>
    <xf numFmtId="0" fontId="63" fillId="57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6" fillId="0" borderId="0">
      <alignment vertical="center"/>
    </xf>
    <xf numFmtId="0" fontId="35" fillId="18" borderId="12" applyNumberFormat="0" applyFont="0" applyAlignment="0" applyProtection="0">
      <alignment vertical="center"/>
    </xf>
    <xf numFmtId="0" fontId="44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44" fillId="18" borderId="12" applyNumberFormat="0" applyFont="0" applyAlignment="0" applyProtection="0">
      <alignment vertical="center"/>
    </xf>
    <xf numFmtId="0" fontId="36" fillId="0" borderId="0">
      <alignment vertical="center"/>
    </xf>
    <xf numFmtId="0" fontId="44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18" borderId="12" applyNumberFormat="0" applyFont="0" applyAlignment="0" applyProtection="0">
      <alignment vertical="center"/>
    </xf>
    <xf numFmtId="0" fontId="35" fillId="49" borderId="10" applyNumberFormat="0" applyFont="0" applyAlignment="0" applyProtection="0">
      <alignment vertical="center"/>
    </xf>
  </cellStyleXfs>
  <cellXfs count="165">
    <xf numFmtId="0" fontId="0" fillId="0" borderId="0" xfId="0">
      <alignment vertical="center"/>
    </xf>
    <xf numFmtId="0" fontId="1" fillId="2" borderId="1" xfId="3803" applyFont="1" applyFill="1" applyBorder="1" applyAlignment="1">
      <alignment horizontal="left" vertical="center"/>
    </xf>
    <xf numFmtId="177" fontId="2" fillId="2" borderId="1" xfId="3803" applyNumberFormat="1" applyFont="1" applyFill="1" applyBorder="1" applyAlignment="1">
      <alignment horizontal="center" vertical="center"/>
    </xf>
    <xf numFmtId="176" fontId="2" fillId="3" borderId="1" xfId="3803" applyNumberFormat="1" applyFont="1" applyFill="1" applyBorder="1" applyAlignment="1">
      <alignment horizontal="center" vertical="center"/>
    </xf>
    <xf numFmtId="9" fontId="2" fillId="3" borderId="1" xfId="31" applyNumberFormat="1" applyFont="1" applyFill="1" applyBorder="1" applyAlignment="1">
      <alignment horizontal="center" vertical="center"/>
    </xf>
    <xf numFmtId="9" fontId="3" fillId="0" borderId="0" xfId="0" applyNumberFormat="1" applyFont="1">
      <alignment vertical="center"/>
    </xf>
    <xf numFmtId="176" fontId="2" fillId="2" borderId="1" xfId="3803" applyNumberFormat="1" applyFont="1" applyFill="1" applyBorder="1" applyAlignment="1">
      <alignment horizontal="center" vertical="center"/>
    </xf>
    <xf numFmtId="9" fontId="2" fillId="3" borderId="1" xfId="31" applyFont="1" applyFill="1" applyBorder="1" applyAlignment="1">
      <alignment horizontal="center" vertical="center"/>
    </xf>
    <xf numFmtId="1" fontId="0" fillId="0" borderId="0" xfId="0" applyNumberFormat="1">
      <alignment vertical="center"/>
    </xf>
    <xf numFmtId="0" fontId="0" fillId="0" borderId="0" xfId="0" applyFont="1">
      <alignment vertical="center"/>
    </xf>
    <xf numFmtId="179" fontId="0" fillId="0" borderId="0" xfId="0" applyNumberFormat="1">
      <alignment vertical="center"/>
    </xf>
    <xf numFmtId="0" fontId="4" fillId="0" borderId="0" xfId="3807" applyFont="1" applyFill="1" applyAlignment="1" applyProtection="1">
      <alignment horizontal="center" vertical="center"/>
    </xf>
    <xf numFmtId="0" fontId="5" fillId="0" borderId="0" xfId="3807" applyFont="1" applyFill="1" applyAlignment="1" applyProtection="1">
      <alignment vertical="center"/>
    </xf>
    <xf numFmtId="0" fontId="6" fillId="0" borderId="0" xfId="1513">
      <alignment vertical="center"/>
    </xf>
    <xf numFmtId="0" fontId="0" fillId="0" borderId="0" xfId="3807" applyFont="1" applyFill="1" applyAlignment="1" applyProtection="1">
      <alignment horizontal="center" vertical="center"/>
    </xf>
    <xf numFmtId="0" fontId="0" fillId="0" borderId="0" xfId="3807" applyFont="1" applyFill="1" applyAlignment="1" applyProtection="1">
      <alignment horizontal="center" vertical="center" shrinkToFit="1"/>
    </xf>
    <xf numFmtId="0" fontId="0" fillId="0" borderId="0" xfId="3807" applyFont="1" applyFill="1" applyAlignment="1" applyProtection="1">
      <alignment vertical="center"/>
    </xf>
    <xf numFmtId="0" fontId="9" fillId="0" borderId="1" xfId="3807" applyFont="1" applyFill="1" applyBorder="1" applyAlignment="1" applyProtection="1">
      <alignment horizontal="center" vertical="center" wrapText="1"/>
    </xf>
    <xf numFmtId="0" fontId="10" fillId="0" borderId="1" xfId="3807" applyFont="1" applyFill="1" applyBorder="1" applyAlignment="1" applyProtection="1">
      <alignment horizontal="center" vertical="center" shrinkToFit="1"/>
    </xf>
    <xf numFmtId="0" fontId="11" fillId="0" borderId="1" xfId="3807" applyFont="1" applyFill="1" applyBorder="1" applyAlignment="1" applyProtection="1">
      <alignment horizontal="center" vertical="center" wrapText="1"/>
    </xf>
    <xf numFmtId="0" fontId="12" fillId="0" borderId="1" xfId="3807" applyFont="1" applyFill="1" applyBorder="1" applyAlignment="1" applyProtection="1">
      <alignment horizontal="center" vertical="center" shrinkToFit="1"/>
    </xf>
    <xf numFmtId="0" fontId="12" fillId="0" borderId="1" xfId="3807" applyFont="1" applyFill="1" applyBorder="1" applyAlignment="1" applyProtection="1">
      <alignment horizontal="center" vertical="center" wrapText="1"/>
    </xf>
    <xf numFmtId="0" fontId="12" fillId="0" borderId="1" xfId="3807" applyFont="1" applyFill="1" applyBorder="1" applyAlignment="1" applyProtection="1">
      <alignment horizontal="left" vertical="center" wrapText="1" shrinkToFit="1"/>
    </xf>
    <xf numFmtId="178" fontId="11" fillId="0" borderId="1" xfId="3807" applyNumberFormat="1" applyFont="1" applyFill="1" applyBorder="1" applyAlignment="1" applyProtection="1">
      <alignment horizontal="center" vertical="center" shrinkToFit="1"/>
    </xf>
    <xf numFmtId="0" fontId="12" fillId="0" borderId="1" xfId="3807" applyFont="1" applyFill="1" applyBorder="1" applyAlignment="1" applyProtection="1">
      <alignment horizontal="left" vertical="center" shrinkToFit="1"/>
    </xf>
    <xf numFmtId="0" fontId="11" fillId="0" borderId="1" xfId="3807" applyFont="1" applyFill="1" applyBorder="1" applyAlignment="1" applyProtection="1">
      <alignment horizontal="center" vertical="center" shrinkToFit="1"/>
    </xf>
    <xf numFmtId="0" fontId="12" fillId="0" borderId="1" xfId="3807" applyFont="1" applyFill="1" applyBorder="1" applyAlignment="1" applyProtection="1">
      <alignment horizontal="center" vertical="center" wrapText="1" shrinkToFit="1"/>
    </xf>
    <xf numFmtId="0" fontId="13" fillId="0" borderId="1" xfId="3807" applyFont="1" applyFill="1" applyBorder="1" applyAlignment="1" applyProtection="1">
      <alignment horizontal="left" vertical="center" shrinkToFit="1"/>
    </xf>
    <xf numFmtId="0" fontId="11" fillId="0" borderId="1" xfId="3807" applyFont="1" applyFill="1" applyBorder="1" applyAlignment="1" applyProtection="1">
      <alignment horizontal="center" vertical="center" wrapText="1" shrinkToFit="1"/>
    </xf>
    <xf numFmtId="0" fontId="14" fillId="0" borderId="1" xfId="3807" applyFont="1" applyFill="1" applyBorder="1" applyAlignment="1" applyProtection="1">
      <alignment horizontal="center" vertical="center" wrapText="1" shrinkToFit="1"/>
    </xf>
    <xf numFmtId="0" fontId="15" fillId="0" borderId="0" xfId="3807" applyFont="1" applyFill="1" applyBorder="1" applyAlignment="1" applyProtection="1">
      <alignment horizontal="center" vertical="center" wrapText="1"/>
    </xf>
    <xf numFmtId="0" fontId="13" fillId="0" borderId="1" xfId="3807" applyFont="1" applyFill="1" applyBorder="1" applyAlignment="1" applyProtection="1">
      <alignment horizontal="left" vertical="center" wrapText="1" shrinkToFit="1"/>
    </xf>
    <xf numFmtId="0" fontId="13" fillId="0" borderId="1" xfId="3807" applyFont="1" applyFill="1" applyBorder="1" applyAlignment="1" applyProtection="1">
      <alignment horizontal="center" vertical="center" wrapText="1"/>
    </xf>
    <xf numFmtId="0" fontId="2" fillId="0" borderId="0" xfId="1513" applyFont="1" applyFill="1" applyAlignment="1">
      <alignment horizontal="center" vertical="center"/>
    </xf>
    <xf numFmtId="0" fontId="16" fillId="0" borderId="0" xfId="1513" applyFont="1" applyFill="1" applyAlignment="1">
      <alignment horizontal="center" vertical="center"/>
    </xf>
    <xf numFmtId="0" fontId="2" fillId="4" borderId="0" xfId="1513" applyFont="1" applyFill="1" applyAlignment="1">
      <alignment horizontal="center" vertical="center"/>
    </xf>
    <xf numFmtId="0" fontId="17" fillId="0" borderId="0" xfId="1513" applyFont="1" applyFill="1" applyAlignment="1">
      <alignment horizontal="center" vertical="center"/>
    </xf>
    <xf numFmtId="0" fontId="18" fillId="0" borderId="0" xfId="1513" applyFont="1" applyFill="1" applyAlignment="1">
      <alignment horizontal="center" vertical="center" wrapText="1"/>
    </xf>
    <xf numFmtId="0" fontId="18" fillId="0" borderId="0" xfId="1513" applyFont="1" applyFill="1" applyAlignment="1">
      <alignment horizontal="left" vertical="center" shrinkToFit="1"/>
    </xf>
    <xf numFmtId="180" fontId="17" fillId="0" borderId="0" xfId="1513" applyNumberFormat="1" applyFont="1" applyFill="1" applyAlignment="1">
      <alignment horizontal="center" vertical="center"/>
    </xf>
    <xf numFmtId="181" fontId="5" fillId="0" borderId="0" xfId="1513" applyNumberFormat="1" applyFont="1" applyFill="1" applyAlignment="1">
      <alignment horizontal="center" vertical="center"/>
    </xf>
    <xf numFmtId="180" fontId="17" fillId="0" borderId="0" xfId="1513" applyNumberFormat="1" applyFont="1" applyFill="1" applyAlignment="1">
      <alignment horizontal="center" vertical="center" wrapText="1"/>
    </xf>
    <xf numFmtId="0" fontId="5" fillId="0" borderId="0" xfId="1513" applyFont="1" applyFill="1" applyAlignment="1">
      <alignment horizontal="center" vertical="center"/>
    </xf>
    <xf numFmtId="0" fontId="5" fillId="0" borderId="0" xfId="1513" applyFont="1" applyFill="1" applyBorder="1" applyAlignment="1">
      <alignment horizontal="center" vertical="center"/>
    </xf>
    <xf numFmtId="0" fontId="19" fillId="0" borderId="0" xfId="1513" applyFont="1" applyFill="1" applyAlignment="1">
      <alignment horizontal="center" vertical="center"/>
    </xf>
    <xf numFmtId="0" fontId="20" fillId="0" borderId="0" xfId="1513" applyFont="1">
      <alignment vertical="center"/>
    </xf>
    <xf numFmtId="0" fontId="7" fillId="0" borderId="0" xfId="1513" applyFont="1" applyFill="1" applyAlignment="1">
      <alignment horizontal="left" vertical="center"/>
    </xf>
    <xf numFmtId="0" fontId="21" fillId="0" borderId="0" xfId="1513" applyFont="1" applyFill="1" applyAlignment="1">
      <alignment horizontal="center" vertical="center"/>
    </xf>
    <xf numFmtId="0" fontId="21" fillId="0" borderId="0" xfId="1513" applyFont="1" applyFill="1" applyAlignment="1">
      <alignment horizontal="center" vertical="center" shrinkToFit="1"/>
    </xf>
    <xf numFmtId="180" fontId="9" fillId="0" borderId="1" xfId="1513" applyNumberFormat="1" applyFont="1" applyFill="1" applyBorder="1" applyAlignment="1">
      <alignment horizontal="center" vertical="center" wrapText="1"/>
    </xf>
    <xf numFmtId="180" fontId="22" fillId="0" borderId="1" xfId="1513" applyNumberFormat="1" applyFont="1" applyFill="1" applyBorder="1" applyAlignment="1">
      <alignment horizontal="center" vertical="center" wrapText="1"/>
    </xf>
    <xf numFmtId="180" fontId="22" fillId="0" borderId="1" xfId="3807" applyNumberFormat="1" applyFont="1" applyFill="1" applyBorder="1" applyAlignment="1" applyProtection="1">
      <alignment horizontal="center" vertical="center" shrinkToFit="1"/>
    </xf>
    <xf numFmtId="0" fontId="11" fillId="0" borderId="1" xfId="1513" applyFont="1" applyFill="1" applyBorder="1" applyAlignment="1">
      <alignment horizontal="center" vertical="center"/>
    </xf>
    <xf numFmtId="0" fontId="13" fillId="0" borderId="1" xfId="1513" applyFont="1" applyFill="1" applyBorder="1" applyAlignment="1">
      <alignment horizontal="center" vertical="center"/>
    </xf>
    <xf numFmtId="0" fontId="12" fillId="0" borderId="1" xfId="1513" applyFont="1" applyFill="1" applyBorder="1" applyAlignment="1">
      <alignment horizontal="center" vertical="center" wrapText="1"/>
    </xf>
    <xf numFmtId="0" fontId="13" fillId="0" borderId="1" xfId="1513" applyFont="1" applyFill="1" applyBorder="1" applyAlignment="1">
      <alignment horizontal="left" vertical="center" shrinkToFit="1"/>
    </xf>
    <xf numFmtId="180" fontId="11" fillId="0" borderId="1" xfId="1513" applyNumberFormat="1" applyFont="1" applyFill="1" applyBorder="1" applyAlignment="1">
      <alignment horizontal="center" vertical="center" shrinkToFit="1"/>
    </xf>
    <xf numFmtId="0" fontId="13" fillId="0" borderId="1" xfId="1513" applyFont="1" applyFill="1" applyBorder="1" applyAlignment="1">
      <alignment horizontal="left" vertical="center" wrapText="1" shrinkToFit="1"/>
    </xf>
    <xf numFmtId="0" fontId="13" fillId="0" borderId="1" xfId="1513" applyFont="1" applyFill="1" applyBorder="1" applyAlignment="1">
      <alignment horizontal="center" vertical="center" wrapText="1"/>
    </xf>
    <xf numFmtId="180" fontId="11" fillId="0" borderId="1" xfId="1513" applyNumberFormat="1" applyFont="1" applyFill="1" applyBorder="1" applyAlignment="1">
      <alignment horizontal="center" vertical="center"/>
    </xf>
    <xf numFmtId="180" fontId="11" fillId="0" borderId="1" xfId="1513" applyNumberFormat="1" applyFont="1" applyFill="1" applyBorder="1" applyAlignment="1">
      <alignment horizontal="center" vertical="center" wrapText="1"/>
    </xf>
    <xf numFmtId="0" fontId="13" fillId="0" borderId="1" xfId="1513" applyFont="1" applyFill="1" applyBorder="1" applyAlignment="1">
      <alignment vertical="center" wrapText="1" shrinkToFit="1"/>
    </xf>
    <xf numFmtId="0" fontId="13" fillId="0" borderId="1" xfId="1513" applyFont="1" applyFill="1" applyBorder="1" applyAlignment="1">
      <alignment vertical="center" shrinkToFit="1"/>
    </xf>
    <xf numFmtId="180" fontId="13" fillId="0" borderId="1" xfId="1513" applyNumberFormat="1" applyFont="1" applyFill="1" applyBorder="1" applyAlignment="1">
      <alignment horizontal="center" vertical="center"/>
    </xf>
    <xf numFmtId="0" fontId="23" fillId="0" borderId="0" xfId="1513" applyFont="1" applyFill="1" applyBorder="1" applyAlignment="1">
      <alignment horizontal="center" vertical="center"/>
    </xf>
    <xf numFmtId="0" fontId="22" fillId="0" borderId="0" xfId="1513" applyFont="1" applyFill="1" applyBorder="1" applyAlignment="1">
      <alignment horizontal="center" vertical="center" wrapText="1"/>
    </xf>
    <xf numFmtId="180" fontId="22" fillId="0" borderId="1" xfId="1513" applyNumberFormat="1" applyFont="1" applyFill="1" applyBorder="1" applyAlignment="1">
      <alignment horizontal="center" vertical="center" shrinkToFit="1"/>
    </xf>
    <xf numFmtId="182" fontId="11" fillId="0" borderId="0" xfId="3254" applyNumberFormat="1" applyFont="1" applyBorder="1" applyAlignment="1">
      <alignment horizontal="center" vertical="center"/>
      <protection locked="0"/>
    </xf>
    <xf numFmtId="182" fontId="20" fillId="0" borderId="0" xfId="3254" applyNumberFormat="1" applyFont="1" applyAlignment="1">
      <alignment horizontal="center" vertical="center"/>
      <protection locked="0"/>
    </xf>
    <xf numFmtId="0" fontId="24" fillId="0" borderId="0" xfId="1513" applyFont="1" applyFill="1" applyAlignment="1">
      <alignment horizontal="center" vertical="center"/>
    </xf>
    <xf numFmtId="180" fontId="12" fillId="0" borderId="1" xfId="1513" applyNumberFormat="1" applyFont="1" applyFill="1" applyBorder="1" applyAlignment="1">
      <alignment horizontal="center" vertical="center" shrinkToFit="1"/>
    </xf>
    <xf numFmtId="180" fontId="13" fillId="0" borderId="1" xfId="1513" applyNumberFormat="1" applyFont="1" applyFill="1" applyBorder="1" applyAlignment="1">
      <alignment horizontal="center" vertical="center" wrapText="1"/>
    </xf>
    <xf numFmtId="0" fontId="11" fillId="0" borderId="0" xfId="1513" applyFont="1" applyFill="1" applyBorder="1" applyAlignment="1">
      <alignment horizontal="center" vertical="center"/>
    </xf>
    <xf numFmtId="0" fontId="36" fillId="0" borderId="0" xfId="3803" applyFill="1">
      <alignment vertical="center"/>
    </xf>
    <xf numFmtId="0" fontId="36" fillId="0" borderId="0" xfId="3803" applyAlignment="1">
      <alignment horizontal="center" vertical="center"/>
    </xf>
    <xf numFmtId="0" fontId="16" fillId="0" borderId="0" xfId="3803" applyFont="1" applyAlignment="1">
      <alignment horizontal="center" vertical="center"/>
    </xf>
    <xf numFmtId="181" fontId="16" fillId="0" borderId="0" xfId="3803" applyNumberFormat="1" applyFont="1" applyAlignment="1">
      <alignment horizontal="center" vertical="center"/>
    </xf>
    <xf numFmtId="9" fontId="16" fillId="0" borderId="0" xfId="31" applyFont="1" applyAlignment="1">
      <alignment horizontal="center" vertical="center"/>
    </xf>
    <xf numFmtId="0" fontId="36" fillId="0" borderId="0" xfId="3803" applyBorder="1">
      <alignment vertical="center"/>
    </xf>
    <xf numFmtId="0" fontId="36" fillId="0" borderId="0" xfId="3803">
      <alignment vertical="center"/>
    </xf>
    <xf numFmtId="0" fontId="27" fillId="0" borderId="1" xfId="3803" applyFont="1" applyFill="1" applyBorder="1" applyAlignment="1">
      <alignment horizontal="center" vertical="center" wrapText="1"/>
    </xf>
    <xf numFmtId="0" fontId="30" fillId="0" borderId="1" xfId="3803" applyFont="1" applyFill="1" applyBorder="1" applyAlignment="1">
      <alignment horizontal="center" vertical="center" wrapText="1"/>
    </xf>
    <xf numFmtId="183" fontId="28" fillId="0" borderId="1" xfId="3803" applyNumberFormat="1" applyFont="1" applyFill="1" applyBorder="1" applyAlignment="1">
      <alignment horizontal="center" vertical="center" wrapText="1"/>
    </xf>
    <xf numFmtId="181" fontId="30" fillId="0" borderId="1" xfId="3803" applyNumberFormat="1" applyFont="1" applyFill="1" applyBorder="1" applyAlignment="1">
      <alignment horizontal="center" vertical="center" wrapText="1"/>
    </xf>
    <xf numFmtId="176" fontId="27" fillId="0" borderId="1" xfId="3803" applyNumberFormat="1" applyFont="1" applyFill="1" applyBorder="1" applyAlignment="1">
      <alignment horizontal="center" vertical="center" wrapText="1"/>
    </xf>
    <xf numFmtId="181" fontId="27" fillId="0" borderId="1" xfId="3803" applyNumberFormat="1" applyFont="1" applyFill="1" applyBorder="1" applyAlignment="1">
      <alignment horizontal="center" vertical="center" wrapText="1"/>
    </xf>
    <xf numFmtId="0" fontId="16" fillId="0" borderId="1" xfId="3803" applyFont="1" applyBorder="1" applyAlignment="1">
      <alignment horizontal="center" vertical="center"/>
    </xf>
    <xf numFmtId="0" fontId="31" fillId="0" borderId="1" xfId="3803" applyFont="1" applyBorder="1" applyAlignment="1">
      <alignment horizontal="center" vertical="center"/>
    </xf>
    <xf numFmtId="0" fontId="2" fillId="0" borderId="1" xfId="3803" applyFont="1" applyBorder="1" applyAlignment="1">
      <alignment horizontal="center" vertical="center"/>
    </xf>
    <xf numFmtId="177" fontId="2" fillId="0" borderId="1" xfId="3803" applyNumberFormat="1" applyFont="1" applyBorder="1" applyAlignment="1">
      <alignment horizontal="center" vertical="center"/>
    </xf>
    <xf numFmtId="182" fontId="2" fillId="5" borderId="1" xfId="31" applyNumberFormat="1" applyFont="1" applyFill="1" applyBorder="1" applyAlignment="1">
      <alignment horizontal="center" vertical="center"/>
    </xf>
    <xf numFmtId="181" fontId="2" fillId="0" borderId="1" xfId="3803" applyNumberFormat="1" applyFont="1" applyBorder="1" applyAlignment="1">
      <alignment horizontal="center" vertical="center"/>
    </xf>
    <xf numFmtId="0" fontId="32" fillId="2" borderId="1" xfId="3803" applyFont="1" applyFill="1" applyBorder="1" applyAlignment="1">
      <alignment horizontal="center" vertical="center"/>
    </xf>
    <xf numFmtId="0" fontId="32" fillId="2" borderId="1" xfId="3803" applyFont="1" applyFill="1" applyBorder="1" applyAlignment="1">
      <alignment horizontal="left" vertical="center"/>
    </xf>
    <xf numFmtId="181" fontId="2" fillId="3" borderId="1" xfId="3803" applyNumberFormat="1" applyFont="1" applyFill="1" applyBorder="1" applyAlignment="1">
      <alignment horizontal="center" vertical="center"/>
    </xf>
    <xf numFmtId="0" fontId="33" fillId="0" borderId="1" xfId="3803" applyFont="1" applyBorder="1" applyAlignment="1">
      <alignment horizontal="center" vertical="center"/>
    </xf>
    <xf numFmtId="177" fontId="16" fillId="0" borderId="1" xfId="3803" applyNumberFormat="1" applyFont="1" applyBorder="1" applyAlignment="1">
      <alignment horizontal="center" vertical="center"/>
    </xf>
    <xf numFmtId="9" fontId="16" fillId="5" borderId="1" xfId="31" applyFont="1" applyFill="1" applyBorder="1" applyAlignment="1">
      <alignment horizontal="center" vertical="center"/>
    </xf>
    <xf numFmtId="181" fontId="34" fillId="0" borderId="1" xfId="3803" applyNumberFormat="1" applyFont="1" applyFill="1" applyBorder="1" applyAlignment="1">
      <alignment horizontal="center" vertical="center"/>
    </xf>
    <xf numFmtId="0" fontId="33" fillId="0" borderId="1" xfId="3803" applyFont="1" applyFill="1" applyBorder="1" applyAlignment="1">
      <alignment horizontal="center" vertical="center"/>
    </xf>
    <xf numFmtId="177" fontId="16" fillId="0" borderId="1" xfId="3803" applyNumberFormat="1" applyFont="1" applyFill="1" applyBorder="1" applyAlignment="1">
      <alignment horizontal="center" vertical="center"/>
    </xf>
    <xf numFmtId="0" fontId="31" fillId="2" borderId="1" xfId="3803" applyFont="1" applyFill="1" applyBorder="1" applyAlignment="1">
      <alignment horizontal="center" vertical="center"/>
    </xf>
    <xf numFmtId="9" fontId="2" fillId="2" borderId="1" xfId="31" applyFont="1" applyFill="1" applyBorder="1" applyAlignment="1">
      <alignment horizontal="center" vertical="center"/>
    </xf>
    <xf numFmtId="177" fontId="2" fillId="0" borderId="1" xfId="3803" applyNumberFormat="1" applyFont="1" applyFill="1" applyBorder="1" applyAlignment="1">
      <alignment horizontal="center" vertical="center"/>
    </xf>
    <xf numFmtId="0" fontId="16" fillId="0" borderId="1" xfId="3803" applyFont="1" applyFill="1" applyBorder="1" applyAlignment="1">
      <alignment horizontal="center" vertical="center"/>
    </xf>
    <xf numFmtId="0" fontId="33" fillId="0" borderId="1" xfId="3803" applyFont="1" applyBorder="1" applyAlignment="1">
      <alignment horizontal="center" vertical="center" wrapText="1"/>
    </xf>
    <xf numFmtId="182" fontId="28" fillId="0" borderId="1" xfId="31" applyNumberFormat="1" applyFont="1" applyBorder="1" applyAlignment="1">
      <alignment horizontal="center" vertical="center"/>
    </xf>
    <xf numFmtId="182" fontId="36" fillId="0" borderId="0" xfId="3803" applyNumberFormat="1" applyBorder="1">
      <alignment vertical="center"/>
    </xf>
    <xf numFmtId="182" fontId="36" fillId="0" borderId="0" xfId="3803" applyNumberFormat="1">
      <alignment vertical="center"/>
    </xf>
    <xf numFmtId="9" fontId="28" fillId="2" borderId="1" xfId="31" applyNumberFormat="1" applyFont="1" applyFill="1" applyBorder="1" applyAlignment="1">
      <alignment horizontal="center" vertical="center"/>
    </xf>
    <xf numFmtId="9" fontId="34" fillId="0" borderId="1" xfId="31" applyNumberFormat="1" applyFont="1" applyFill="1" applyBorder="1" applyAlignment="1">
      <alignment horizontal="center" vertical="center"/>
    </xf>
    <xf numFmtId="9" fontId="2" fillId="3" borderId="1" xfId="3803" applyNumberFormat="1" applyFont="1" applyFill="1" applyBorder="1" applyAlignment="1">
      <alignment horizontal="center" vertical="center"/>
    </xf>
    <xf numFmtId="9" fontId="2" fillId="0" borderId="1" xfId="3803" applyNumberFormat="1" applyFont="1" applyFill="1" applyBorder="1" applyAlignment="1">
      <alignment horizontal="center" vertical="center"/>
    </xf>
    <xf numFmtId="9" fontId="34" fillId="5" borderId="1" xfId="31" applyNumberFormat="1" applyFont="1" applyFill="1" applyBorder="1" applyAlignment="1">
      <alignment horizontal="center" vertical="center"/>
    </xf>
    <xf numFmtId="9" fontId="16" fillId="5" borderId="1" xfId="31" applyNumberFormat="1" applyFont="1" applyFill="1" applyBorder="1" applyAlignment="1">
      <alignment horizontal="center" vertical="center"/>
    </xf>
    <xf numFmtId="0" fontId="36" fillId="0" borderId="0" xfId="3803" applyAlignment="1">
      <alignment horizontal="left" vertical="center"/>
    </xf>
    <xf numFmtId="0" fontId="78" fillId="0" borderId="1" xfId="3807" applyFont="1" applyFill="1" applyBorder="1" applyAlignment="1" applyProtection="1">
      <alignment horizontal="center" vertical="center" shrinkToFit="1"/>
    </xf>
    <xf numFmtId="0" fontId="79" fillId="0" borderId="1" xfId="1513" applyFont="1" applyFill="1" applyBorder="1" applyAlignment="1">
      <alignment horizontal="left" vertical="center" shrinkToFit="1"/>
    </xf>
    <xf numFmtId="9" fontId="16" fillId="0" borderId="1" xfId="31" applyFont="1" applyFill="1" applyBorder="1" applyAlignment="1">
      <alignment horizontal="center" vertical="center"/>
    </xf>
    <xf numFmtId="9" fontId="16" fillId="0" borderId="1" xfId="31" applyNumberFormat="1" applyFont="1" applyFill="1" applyBorder="1" applyAlignment="1">
      <alignment horizontal="center" vertical="center"/>
    </xf>
    <xf numFmtId="0" fontId="25" fillId="0" borderId="0" xfId="3803" applyFont="1" applyAlignment="1">
      <alignment horizontal="left" vertical="center"/>
    </xf>
    <xf numFmtId="0" fontId="26" fillId="0" borderId="0" xfId="3803" applyFont="1" applyAlignment="1">
      <alignment horizontal="center" vertical="center"/>
    </xf>
    <xf numFmtId="0" fontId="17" fillId="0" borderId="5" xfId="3803" applyFont="1" applyBorder="1" applyAlignment="1">
      <alignment horizontal="center" vertical="center"/>
    </xf>
    <xf numFmtId="0" fontId="27" fillId="0" borderId="6" xfId="3803" applyFont="1" applyFill="1" applyBorder="1" applyAlignment="1">
      <alignment horizontal="center" vertical="center" wrapText="1"/>
    </xf>
    <xf numFmtId="0" fontId="28" fillId="0" borderId="7" xfId="3803" applyFont="1" applyFill="1" applyBorder="1" applyAlignment="1">
      <alignment horizontal="center" vertical="center" wrapText="1"/>
    </xf>
    <xf numFmtId="0" fontId="29" fillId="0" borderId="1" xfId="3803" applyFont="1" applyFill="1" applyBorder="1" applyAlignment="1">
      <alignment horizontal="center" vertical="center" wrapText="1"/>
    </xf>
    <xf numFmtId="0" fontId="28" fillId="0" borderId="1" xfId="3803" applyFont="1" applyFill="1" applyBorder="1" applyAlignment="1">
      <alignment horizontal="center" vertical="center" wrapText="1"/>
    </xf>
    <xf numFmtId="0" fontId="27" fillId="0" borderId="1" xfId="3803" applyFont="1" applyFill="1" applyBorder="1" applyAlignment="1">
      <alignment horizontal="center" vertical="center" wrapText="1"/>
    </xf>
    <xf numFmtId="183" fontId="28" fillId="0" borderId="2" xfId="3803" applyNumberFormat="1" applyFont="1" applyFill="1" applyBorder="1" applyAlignment="1">
      <alignment horizontal="center" vertical="center" wrapText="1"/>
    </xf>
    <xf numFmtId="183" fontId="28" fillId="0" borderId="3" xfId="3803" applyNumberFormat="1" applyFont="1" applyFill="1" applyBorder="1" applyAlignment="1">
      <alignment horizontal="center" vertical="center" wrapText="1"/>
    </xf>
    <xf numFmtId="9" fontId="30" fillId="0" borderId="1" xfId="31" applyFont="1" applyFill="1" applyBorder="1" applyAlignment="1">
      <alignment horizontal="center" vertical="center" wrapText="1"/>
    </xf>
    <xf numFmtId="9" fontId="28" fillId="0" borderId="1" xfId="31" applyFont="1" applyFill="1" applyBorder="1" applyAlignment="1">
      <alignment horizontal="center" vertical="center" wrapText="1"/>
    </xf>
    <xf numFmtId="9" fontId="27" fillId="0" borderId="1" xfId="31" applyFont="1" applyFill="1" applyBorder="1" applyAlignment="1">
      <alignment horizontal="center" vertical="center" wrapText="1"/>
    </xf>
    <xf numFmtId="180" fontId="11" fillId="0" borderId="1" xfId="1513" applyNumberFormat="1" applyFont="1" applyFill="1" applyBorder="1" applyAlignment="1">
      <alignment horizontal="center" vertical="center" shrinkToFit="1"/>
    </xf>
    <xf numFmtId="0" fontId="13" fillId="0" borderId="1" xfId="1513" applyFont="1" applyFill="1" applyBorder="1" applyAlignment="1">
      <alignment horizontal="left" vertical="center" shrinkToFit="1"/>
    </xf>
    <xf numFmtId="0" fontId="11" fillId="0" borderId="1" xfId="1513" applyFont="1" applyFill="1" applyBorder="1" applyAlignment="1">
      <alignment horizontal="left" vertical="center" shrinkToFit="1"/>
    </xf>
    <xf numFmtId="180" fontId="11" fillId="0" borderId="1" xfId="1513" applyNumberFormat="1" applyFont="1" applyFill="1" applyBorder="1" applyAlignment="1">
      <alignment horizontal="center" vertical="center"/>
    </xf>
    <xf numFmtId="0" fontId="11" fillId="0" borderId="1" xfId="1513" applyFont="1" applyFill="1" applyBorder="1" applyAlignment="1">
      <alignment horizontal="center" vertical="center"/>
    </xf>
    <xf numFmtId="0" fontId="9" fillId="0" borderId="1" xfId="1513" applyFont="1" applyFill="1" applyBorder="1" applyAlignment="1">
      <alignment horizontal="center" vertical="center" wrapText="1"/>
    </xf>
    <xf numFmtId="0" fontId="22" fillId="0" borderId="1" xfId="1513" applyFont="1" applyFill="1" applyBorder="1" applyAlignment="1">
      <alignment horizontal="center" vertical="center" wrapText="1"/>
    </xf>
    <xf numFmtId="0" fontId="11" fillId="0" borderId="2" xfId="1513" applyFont="1" applyFill="1" applyBorder="1" applyAlignment="1">
      <alignment horizontal="center" vertical="center"/>
    </xf>
    <xf numFmtId="0" fontId="11" fillId="0" borderId="3" xfId="1513" applyFont="1" applyFill="1" applyBorder="1" applyAlignment="1">
      <alignment horizontal="center" vertical="center"/>
    </xf>
    <xf numFmtId="180" fontId="11" fillId="0" borderId="2" xfId="1513" applyNumberFormat="1" applyFont="1" applyFill="1" applyBorder="1" applyAlignment="1">
      <alignment horizontal="center" vertical="center"/>
    </xf>
    <xf numFmtId="180" fontId="11" fillId="0" borderId="4" xfId="1513" applyNumberFormat="1" applyFont="1" applyFill="1" applyBorder="1" applyAlignment="1">
      <alignment horizontal="center" vertical="center"/>
    </xf>
    <xf numFmtId="180" fontId="11" fillId="0" borderId="3" xfId="1513" applyNumberFormat="1" applyFont="1" applyFill="1" applyBorder="1" applyAlignment="1">
      <alignment horizontal="center" vertical="center"/>
    </xf>
    <xf numFmtId="0" fontId="11" fillId="0" borderId="4" xfId="1513" applyFont="1" applyFill="1" applyBorder="1" applyAlignment="1">
      <alignment horizontal="center" vertical="center"/>
    </xf>
    <xf numFmtId="0" fontId="21" fillId="0" borderId="0" xfId="1513" applyFont="1" applyFill="1" applyAlignment="1">
      <alignment horizontal="center" vertical="center"/>
    </xf>
    <xf numFmtId="0" fontId="21" fillId="0" borderId="0" xfId="1513" applyFont="1" applyFill="1" applyAlignment="1">
      <alignment horizontal="center" vertical="center" shrinkToFit="1"/>
    </xf>
    <xf numFmtId="0" fontId="11" fillId="0" borderId="0" xfId="1513" applyFont="1" applyFill="1" applyBorder="1" applyAlignment="1">
      <alignment horizontal="right" vertical="center" wrapText="1"/>
    </xf>
    <xf numFmtId="180" fontId="22" fillId="0" borderId="1" xfId="1513" applyNumberFormat="1" applyFont="1" applyFill="1" applyBorder="1" applyAlignment="1">
      <alignment horizontal="center" vertical="center" wrapText="1"/>
    </xf>
    <xf numFmtId="0" fontId="22" fillId="0" borderId="1" xfId="1513" applyFont="1" applyFill="1" applyBorder="1" applyAlignment="1">
      <alignment horizontal="center" vertical="center" shrinkToFit="1"/>
    </xf>
    <xf numFmtId="0" fontId="9" fillId="0" borderId="1" xfId="1513" applyFont="1" applyFill="1" applyBorder="1" applyAlignment="1">
      <alignment horizontal="center" vertical="center" shrinkToFit="1"/>
    </xf>
    <xf numFmtId="180" fontId="9" fillId="0" borderId="1" xfId="1513" applyNumberFormat="1" applyFont="1" applyFill="1" applyBorder="1" applyAlignment="1">
      <alignment horizontal="center" vertical="center" wrapText="1"/>
    </xf>
    <xf numFmtId="181" fontId="9" fillId="0" borderId="1" xfId="1513" applyNumberFormat="1" applyFont="1" applyFill="1" applyBorder="1" applyAlignment="1">
      <alignment horizontal="center" vertical="center" wrapText="1"/>
    </xf>
    <xf numFmtId="181" fontId="22" fillId="0" borderId="1" xfId="1513" applyNumberFormat="1" applyFont="1" applyFill="1" applyBorder="1" applyAlignment="1">
      <alignment horizontal="center" vertical="center" wrapText="1"/>
    </xf>
    <xf numFmtId="0" fontId="7" fillId="0" borderId="0" xfId="3807" applyFont="1" applyFill="1" applyAlignment="1" applyProtection="1">
      <alignment horizontal="left" vertical="center"/>
    </xf>
    <xf numFmtId="0" fontId="7" fillId="0" borderId="0" xfId="3807" applyFont="1" applyFill="1" applyAlignment="1" applyProtection="1">
      <alignment horizontal="left" vertical="center" shrinkToFit="1"/>
    </xf>
    <xf numFmtId="0" fontId="8" fillId="0" borderId="0" xfId="3807" applyFont="1" applyFill="1" applyAlignment="1" applyProtection="1">
      <alignment horizontal="center" vertical="center" wrapText="1"/>
    </xf>
    <xf numFmtId="0" fontId="8" fillId="0" borderId="0" xfId="3807" applyFont="1" applyFill="1" applyAlignment="1" applyProtection="1">
      <alignment horizontal="center" vertical="center" shrinkToFit="1"/>
    </xf>
    <xf numFmtId="0" fontId="11" fillId="0" borderId="2" xfId="3807" applyFont="1" applyFill="1" applyBorder="1" applyAlignment="1" applyProtection="1">
      <alignment horizontal="center" vertical="center" wrapText="1"/>
    </xf>
    <xf numFmtId="0" fontId="11" fillId="0" borderId="3" xfId="3807" applyFont="1" applyFill="1" applyBorder="1" applyAlignment="1" applyProtection="1">
      <alignment horizontal="center" vertical="center" wrapText="1"/>
    </xf>
    <xf numFmtId="0" fontId="12" fillId="0" borderId="2" xfId="3807" applyFont="1" applyFill="1" applyBorder="1" applyAlignment="1" applyProtection="1">
      <alignment horizontal="center" vertical="center" shrinkToFit="1"/>
    </xf>
    <xf numFmtId="0" fontId="11" fillId="0" borderId="3" xfId="3807" applyFont="1" applyFill="1" applyBorder="1" applyAlignment="1" applyProtection="1">
      <alignment horizontal="center" vertical="center" shrinkToFit="1"/>
    </xf>
    <xf numFmtId="0" fontId="12" fillId="0" borderId="2" xfId="3807" applyFont="1" applyFill="1" applyBorder="1" applyAlignment="1" applyProtection="1">
      <alignment horizontal="center" vertical="center" wrapText="1"/>
    </xf>
    <xf numFmtId="0" fontId="12" fillId="0" borderId="3" xfId="3807" applyFont="1" applyFill="1" applyBorder="1" applyAlignment="1" applyProtection="1">
      <alignment horizontal="center" vertical="center" shrinkToFit="1"/>
    </xf>
  </cellXfs>
  <cellStyles count="7548">
    <cellStyle name="20% - 强调文字颜色 1 10" xfId="145"/>
    <cellStyle name="20% - 强调文字颜色 1 10 2" xfId="153"/>
    <cellStyle name="20% - 强调文字颜色 1 10 3" xfId="161"/>
    <cellStyle name="20% - 强调文字颜色 1 11" xfId="34"/>
    <cellStyle name="20% - 强调文字颜色 1 12" xfId="162"/>
    <cellStyle name="20% - 强调文字颜色 1 2" xfId="1"/>
    <cellStyle name="20% - 强调文字颜色 1 2 10" xfId="151"/>
    <cellStyle name="20% - 强调文字颜色 1 2 11" xfId="158"/>
    <cellStyle name="20% - 强调文字颜色 1 2 2" xfId="166"/>
    <cellStyle name="20% - 强调文字颜色 1 2 2 10" xfId="168"/>
    <cellStyle name="20% - 强调文字颜色 1 2 2 2" xfId="24"/>
    <cellStyle name="20% - 强调文字颜色 1 2 2 2 2" xfId="171"/>
    <cellStyle name="20% - 强调文字颜色 1 2 2 2 2 2" xfId="107"/>
    <cellStyle name="20% - 强调文字颜色 1 2 2 2 3" xfId="173"/>
    <cellStyle name="20% - 强调文字颜色 1 2 2 2 4" xfId="106"/>
    <cellStyle name="20% - 强调文字颜色 1 2 2 2 5" xfId="113"/>
    <cellStyle name="20% - 强调文字颜色 1 2 2 3" xfId="175"/>
    <cellStyle name="20% - 强调文字颜色 1 2 2 3 2" xfId="177"/>
    <cellStyle name="20% - 强调文字颜色 1 2 2 3 2 2" xfId="181"/>
    <cellStyle name="20% - 强调文字颜色 1 2 2 3 3" xfId="182"/>
    <cellStyle name="20% - 强调文字颜色 1 2 2 3 4" xfId="183"/>
    <cellStyle name="20% - 强调文字颜色 1 2 2 4" xfId="186"/>
    <cellStyle name="20% - 强调文字颜色 1 2 2 4 2" xfId="188"/>
    <cellStyle name="20% - 强调文字颜色 1 2 2 4 2 2" xfId="196"/>
    <cellStyle name="20% - 强调文字颜色 1 2 2 4 3" xfId="198"/>
    <cellStyle name="20% - 强调文字颜色 1 2 2 4 4" xfId="199"/>
    <cellStyle name="20% - 强调文字颜色 1 2 2 4 5" xfId="203"/>
    <cellStyle name="20% - 强调文字颜色 1 2 2 5" xfId="205"/>
    <cellStyle name="20% - 强调文字颜色 1 2 2 5 2" xfId="207"/>
    <cellStyle name="20% - 强调文字颜色 1 2 2 5 3" xfId="208"/>
    <cellStyle name="20% - 强调文字颜色 1 2 2 6" xfId="211"/>
    <cellStyle name="20% - 强调文字颜色 1 2 2 6 2" xfId="212"/>
    <cellStyle name="20% - 强调文字颜色 1 2 2 6 2 2" xfId="214"/>
    <cellStyle name="20% - 强调文字颜色 1 2 2 6 3" xfId="216"/>
    <cellStyle name="20% - 强调文字颜色 1 2 2 6 4" xfId="217"/>
    <cellStyle name="20% - 强调文字颜色 1 2 2 7" xfId="219"/>
    <cellStyle name="20% - 强调文字颜色 1 2 2 7 2" xfId="220"/>
    <cellStyle name="20% - 强调文字颜色 1 2 2 8" xfId="221"/>
    <cellStyle name="20% - 强调文字颜色 1 2 2 8 2" xfId="224"/>
    <cellStyle name="20% - 强调文字颜色 1 2 2 9" xfId="225"/>
    <cellStyle name="20% - 强调文字颜色 1 2 3" xfId="227"/>
    <cellStyle name="20% - 强调文字颜色 1 2 3 2" xfId="232"/>
    <cellStyle name="20% - 强调文字颜色 1 2 3 2 2" xfId="234"/>
    <cellStyle name="20% - 强调文字颜色 1 2 3 3" xfId="235"/>
    <cellStyle name="20% - 强调文字颜色 1 2 3 4" xfId="237"/>
    <cellStyle name="20% - 强调文字颜色 1 2 3 5" xfId="243"/>
    <cellStyle name="20% - 强调文字颜色 1 2 4" xfId="246"/>
    <cellStyle name="20% - 强调文字颜色 1 2 4 2" xfId="249"/>
    <cellStyle name="20% - 强调文字颜色 1 2 4 2 2" xfId="252"/>
    <cellStyle name="20% - 强调文字颜色 1 2 4 3" xfId="254"/>
    <cellStyle name="20% - 强调文字颜色 1 2 4 4" xfId="256"/>
    <cellStyle name="20% - 强调文字颜色 1 2 5" xfId="257"/>
    <cellStyle name="20% - 强调文字颜色 1 2 5 2" xfId="261"/>
    <cellStyle name="20% - 强调文字颜色 1 2 5 2 2" xfId="87"/>
    <cellStyle name="20% - 强调文字颜色 1 2 5 3" xfId="263"/>
    <cellStyle name="20% - 强调文字颜色 1 2 5 4" xfId="266"/>
    <cellStyle name="20% - 强调文字颜色 1 2 5 5" xfId="271"/>
    <cellStyle name="20% - 强调文字颜色 1 2 6" xfId="273"/>
    <cellStyle name="20% - 强调文字颜色 1 2 6 2" xfId="275"/>
    <cellStyle name="20% - 强调文字颜色 1 2 6 3" xfId="84"/>
    <cellStyle name="20% - 强调文字颜色 1 2 7" xfId="276"/>
    <cellStyle name="20% - 强调文字颜色 1 2 7 2" xfId="278"/>
    <cellStyle name="20% - 强调文字颜色 1 2 7 2 2" xfId="201"/>
    <cellStyle name="20% - 强调文字颜色 1 2 7 3" xfId="281"/>
    <cellStyle name="20% - 强调文字颜色 1 2 7 4" xfId="283"/>
    <cellStyle name="20% - 强调文字颜色 1 2 8" xfId="284"/>
    <cellStyle name="20% - 强调文字颜色 1 2 8 2" xfId="287"/>
    <cellStyle name="20% - 强调文字颜色 1 2 9" xfId="288"/>
    <cellStyle name="20% - 强调文字颜色 1 2 9 2" xfId="293"/>
    <cellStyle name="20% - 强调文字颜色 1 2_重大项目2月底 尹20130314陈才" xfId="58"/>
    <cellStyle name="20% - 强调文字颜色 1 3" xfId="296"/>
    <cellStyle name="20% - 强调文字颜色 1 3 10" xfId="298"/>
    <cellStyle name="20% - 强调文字颜色 1 3 2" xfId="302"/>
    <cellStyle name="20% - 强调文字颜色 1 3 2 10" xfId="303"/>
    <cellStyle name="20% - 强调文字颜色 1 3 2 2" xfId="305"/>
    <cellStyle name="20% - 强调文字颜色 1 3 2 2 2" xfId="236"/>
    <cellStyle name="20% - 强调文字颜色 1 3 2 2 2 2" xfId="306"/>
    <cellStyle name="20% - 强调文字颜色 1 3 2 2 3" xfId="241"/>
    <cellStyle name="20% - 强调文字颜色 1 3 2 2 4" xfId="310"/>
    <cellStyle name="20% - 强调文字颜色 1 3 2 2 5" xfId="164"/>
    <cellStyle name="20% - 强调文字颜色 1 3 2 3" xfId="311"/>
    <cellStyle name="20% - 强调文字颜色 1 3 2 3 2" xfId="255"/>
    <cellStyle name="20% - 强调文字颜色 1 3 2 3 2 2" xfId="314"/>
    <cellStyle name="20% - 强调文字颜色 1 3 2 3 3" xfId="319"/>
    <cellStyle name="20% - 强调文字颜色 1 3 2 3 4" xfId="321"/>
    <cellStyle name="20% - 强调文字颜色 1 3 2 4" xfId="323"/>
    <cellStyle name="20% - 强调文字颜色 1 3 2 4 2" xfId="265"/>
    <cellStyle name="20% - 强调文字颜色 1 3 2 4 2 2" xfId="324"/>
    <cellStyle name="20% - 强调文字颜色 1 3 2 4 3" xfId="270"/>
    <cellStyle name="20% - 强调文字颜色 1 3 2 4 4" xfId="326"/>
    <cellStyle name="20% - 强调文字颜色 1 3 2 4 5" xfId="328"/>
    <cellStyle name="20% - 强调文字颜色 1 3 2 5" xfId="329"/>
    <cellStyle name="20% - 强调文字颜色 1 3 2 5 2" xfId="330"/>
    <cellStyle name="20% - 强调文字颜色 1 3 2 5 3" xfId="332"/>
    <cellStyle name="20% - 强调文字颜色 1 3 2 6" xfId="333"/>
    <cellStyle name="20% - 强调文字颜色 1 3 2 6 2" xfId="282"/>
    <cellStyle name="20% - 强调文字颜色 1 3 2 6 2 2" xfId="334"/>
    <cellStyle name="20% - 强调文字颜色 1 3 2 6 3" xfId="336"/>
    <cellStyle name="20% - 强调文字颜色 1 3 2 6 4" xfId="337"/>
    <cellStyle name="20% - 强调文字颜色 1 3 2 7" xfId="339"/>
    <cellStyle name="20% - 强调文字颜色 1 3 2 7 2" xfId="340"/>
    <cellStyle name="20% - 强调文字颜色 1 3 2 8" xfId="342"/>
    <cellStyle name="20% - 强调文字颜色 1 3 2 8 2" xfId="343"/>
    <cellStyle name="20% - 强调文字颜色 1 3 2 9" xfId="344"/>
    <cellStyle name="20% - 强调文字颜色 1 3 3" xfId="346"/>
    <cellStyle name="20% - 强调文字颜色 1 3 3 2" xfId="351"/>
    <cellStyle name="20% - 强调文字颜色 1 3 3 2 2" xfId="353"/>
    <cellStyle name="20% - 强调文字颜色 1 3 3 3" xfId="167"/>
    <cellStyle name="20% - 强调文字颜色 1 3 3 4" xfId="352"/>
    <cellStyle name="20% - 强调文字颜色 1 3 3 5" xfId="354"/>
    <cellStyle name="20% - 强调文字颜色 1 3 4" xfId="357"/>
    <cellStyle name="20% - 强调文字颜色 1 3 4 2" xfId="358"/>
    <cellStyle name="20% - 强调文字颜色 1 3 4 2 2" xfId="359"/>
    <cellStyle name="20% - 强调文字颜色 1 3 4 3" xfId="68"/>
    <cellStyle name="20% - 强调文字颜色 1 3 4 4" xfId="360"/>
    <cellStyle name="20% - 强调文字颜色 1 3 4 5" xfId="362"/>
    <cellStyle name="20% - 强调文字颜色 1 3 5" xfId="364"/>
    <cellStyle name="20% - 强调文字颜色 1 3 5 2" xfId="365"/>
    <cellStyle name="20% - 强调文字颜色 1 3 5 3" xfId="366"/>
    <cellStyle name="20% - 强调文字颜色 1 3 6" xfId="367"/>
    <cellStyle name="20% - 强调文字颜色 1 3 6 2" xfId="369"/>
    <cellStyle name="20% - 强调文字颜色 1 3 6 2 2" xfId="375"/>
    <cellStyle name="20% - 强调文字颜色 1 3 6 3" xfId="19"/>
    <cellStyle name="20% - 强调文字颜色 1 3 6 4" xfId="378"/>
    <cellStyle name="20% - 强调文字颜色 1 3 7" xfId="379"/>
    <cellStyle name="20% - 强调文字颜色 1 3 7 2" xfId="383"/>
    <cellStyle name="20% - 强调文字颜色 1 3 8" xfId="384"/>
    <cellStyle name="20% - 强调文字颜色 1 3 8 2" xfId="389"/>
    <cellStyle name="20% - 强调文字颜色 1 3 9" xfId="53"/>
    <cellStyle name="20% - 强调文字颜色 1 3_重大项目2月底 尹20130314陈才" xfId="313"/>
    <cellStyle name="20% - 强调文字颜色 1 4" xfId="382"/>
    <cellStyle name="20% - 强调文字颜色 1 4 2" xfId="327"/>
    <cellStyle name="20% - 强调文字颜色 1 4 2 2" xfId="391"/>
    <cellStyle name="20% - 强调文字颜色 1 4 3" xfId="70"/>
    <cellStyle name="20% - 强调文字颜色 1 4 4" xfId="393"/>
    <cellStyle name="20% - 强调文字颜色 1 5" xfId="396"/>
    <cellStyle name="20% - 强调文字颜色 1 5 2" xfId="397"/>
    <cellStyle name="20% - 强调文字颜色 1 5 2 2" xfId="399"/>
    <cellStyle name="20% - 强调文字颜色 1 5 3" xfId="400"/>
    <cellStyle name="20% - 强调文字颜色 1 5 4" xfId="402"/>
    <cellStyle name="20% - 强调文字颜色 1 5 5" xfId="404"/>
    <cellStyle name="20% - 强调文字颜色 1 6" xfId="406"/>
    <cellStyle name="20% - 强调文字颜色 1 6 2" xfId="407"/>
    <cellStyle name="20% - 强调文字颜色 1 6 2 2" xfId="7"/>
    <cellStyle name="20% - 强调文字颜色 1 6 3" xfId="412"/>
    <cellStyle name="20% - 强调文字颜色 1 6 4" xfId="414"/>
    <cellStyle name="20% - 强调文字颜色 1 6 5" xfId="416"/>
    <cellStyle name="20% - 强调文字颜色 1 7" xfId="420"/>
    <cellStyle name="20% - 强调文字颜色 1 7 2" xfId="423"/>
    <cellStyle name="20% - 强调文字颜色 1 7 2 2" xfId="316"/>
    <cellStyle name="20% - 强调文字颜色 1 7 3" xfId="426"/>
    <cellStyle name="20% - 强调文字颜色 1 7 4" xfId="429"/>
    <cellStyle name="20% - 强调文字颜色 1 7 5" xfId="433"/>
    <cellStyle name="20% - 强调文字颜色 1 8" xfId="436"/>
    <cellStyle name="20% - 强调文字颜色 1 8 2" xfId="437"/>
    <cellStyle name="20% - 强调文字颜色 1 8 2 2" xfId="361"/>
    <cellStyle name="20% - 强调文字颜色 1 8 3" xfId="441"/>
    <cellStyle name="20% - 强调文字颜色 1 8 4" xfId="192"/>
    <cellStyle name="20% - 强调文字颜色 1 8 5" xfId="445"/>
    <cellStyle name="20% - 强调文字颜色 1 9" xfId="453"/>
    <cellStyle name="20% - 强调文字颜色 1 9 2" xfId="457"/>
    <cellStyle name="20% - 强调文字颜色 1 9 3" xfId="461"/>
    <cellStyle name="20% - 强调文字颜色 2 10" xfId="463"/>
    <cellStyle name="20% - 强调文字颜色 2 10 2" xfId="469"/>
    <cellStyle name="20% - 强调文字颜色 2 10 3" xfId="472"/>
    <cellStyle name="20% - 强调文字颜色 2 11" xfId="474"/>
    <cellStyle name="20% - 强调文字颜色 2 12" xfId="475"/>
    <cellStyle name="20% - 强调文字颜色 2 2" xfId="477"/>
    <cellStyle name="20% - 强调文字颜色 2 2 10" xfId="481"/>
    <cellStyle name="20% - 强调文字颜色 2 2 11" xfId="487"/>
    <cellStyle name="20% - 强调文字颜色 2 2 2" xfId="492"/>
    <cellStyle name="20% - 强调文字颜色 2 2 2 10" xfId="493"/>
    <cellStyle name="20% - 强调文字颜色 2 2 2 2" xfId="502"/>
    <cellStyle name="20% - 强调文字颜色 2 2 2 2 2" xfId="454"/>
    <cellStyle name="20% - 强调文字颜色 2 2 2 2 2 2" xfId="458"/>
    <cellStyle name="20% - 强调文字颜色 2 2 2 2 3" xfId="506"/>
    <cellStyle name="20% - 强调文字颜色 2 2 2 2 4" xfId="509"/>
    <cellStyle name="20% - 强调文字颜色 2 2 2 2 5" xfId="512"/>
    <cellStyle name="20% - 强调文字颜色 2 2 2 3" xfId="519"/>
    <cellStyle name="20% - 强调文字颜色 2 2 2 3 2" xfId="522"/>
    <cellStyle name="20% - 强调文字颜色 2 2 2 3 2 2" xfId="528"/>
    <cellStyle name="20% - 强调文字颜色 2 2 2 3 3" xfId="538"/>
    <cellStyle name="20% - 强调文字颜色 2 2 2 3 4" xfId="543"/>
    <cellStyle name="20% - 强调文字颜色 2 2 2 4" xfId="548"/>
    <cellStyle name="20% - 强调文字颜色 2 2 2 4 2" xfId="553"/>
    <cellStyle name="20% - 强调文字颜色 2 2 2 4 2 2" xfId="79"/>
    <cellStyle name="20% - 强调文字颜色 2 2 2 4 3" xfId="557"/>
    <cellStyle name="20% - 强调文字颜色 2 2 2 4 4" xfId="146"/>
    <cellStyle name="20% - 强调文字颜色 2 2 2 4 5" xfId="35"/>
    <cellStyle name="20% - 强调文字颜色 2 2 2 5" xfId="527"/>
    <cellStyle name="20% - 强调文字颜色 2 2 2 5 2" xfId="533"/>
    <cellStyle name="20% - 强调文字颜色 2 2 2 5 3" xfId="562"/>
    <cellStyle name="20% - 强调文字颜色 2 2 2 6" xfId="537"/>
    <cellStyle name="20% - 强调文字颜色 2 2 2 6 2" xfId="486"/>
    <cellStyle name="20% - 强调文字颜色 2 2 2 6 2 2" xfId="572"/>
    <cellStyle name="20% - 强调文字颜色 2 2 2 6 3" xfId="573"/>
    <cellStyle name="20% - 强调文字颜色 2 2 2 6 4" xfId="574"/>
    <cellStyle name="20% - 强调文字颜色 2 2 2 7" xfId="542"/>
    <cellStyle name="20% - 强调文字颜色 2 2 2 7 2" xfId="576"/>
    <cellStyle name="20% - 强调文字颜色 2 2 2 8" xfId="580"/>
    <cellStyle name="20% - 强调文字颜色 2 2 2 8 2" xfId="581"/>
    <cellStyle name="20% - 强调文字颜色 2 2 2 9" xfId="585"/>
    <cellStyle name="20% - 强调文字颜色 2 2 3" xfId="589"/>
    <cellStyle name="20% - 强调文字颜色 2 2 3 2" xfId="155"/>
    <cellStyle name="20% - 强调文字颜色 2 2 3 2 2" xfId="590"/>
    <cellStyle name="20% - 强调文字颜色 2 2 3 3" xfId="591"/>
    <cellStyle name="20% - 强调文字颜色 2 2 3 4" xfId="592"/>
    <cellStyle name="20% - 强调文字颜色 2 2 3 5" xfId="550"/>
    <cellStyle name="20% - 强调文字颜色 2 2 4" xfId="567"/>
    <cellStyle name="20% - 强调文字颜色 2 2 4 2" xfId="597"/>
    <cellStyle name="20% - 强调文字颜色 2 2 4 2 2" xfId="598"/>
    <cellStyle name="20% - 强调文字颜色 2 2 4 3" xfId="599"/>
    <cellStyle name="20% - 强调文字颜色 2 2 4 4" xfId="600"/>
    <cellStyle name="20% - 强调文字颜色 2 2 5" xfId="603"/>
    <cellStyle name="20% - 强调文字颜色 2 2 5 2" xfId="605"/>
    <cellStyle name="20% - 强调文字颜色 2 2 5 2 2" xfId="608"/>
    <cellStyle name="20% - 强调文字颜色 2 2 5 3" xfId="610"/>
    <cellStyle name="20% - 强调文字颜色 2 2 5 4" xfId="479"/>
    <cellStyle name="20% - 强调文字颜色 2 2 5 5" xfId="483"/>
    <cellStyle name="20% - 强调文字颜色 2 2 6" xfId="611"/>
    <cellStyle name="20% - 强调文字颜色 2 2 6 2" xfId="613"/>
    <cellStyle name="20% - 强调文字颜色 2 2 6 3" xfId="614"/>
    <cellStyle name="20% - 强调文字颜色 2 2 7" xfId="615"/>
    <cellStyle name="20% - 强调文字颜色 2 2 7 2" xfId="616"/>
    <cellStyle name="20% - 强调文字颜色 2 2 7 2 2" xfId="32"/>
    <cellStyle name="20% - 强调文字颜色 2 2 7 3" xfId="617"/>
    <cellStyle name="20% - 强调文字颜色 2 2 7 4" xfId="618"/>
    <cellStyle name="20% - 强调文字颜色 2 2 8" xfId="619"/>
    <cellStyle name="20% - 强调文字颜色 2 2 8 2" xfId="620"/>
    <cellStyle name="20% - 强调文字颜色 2 2 9" xfId="285"/>
    <cellStyle name="20% - 强调文字颜色 2 2 9 2" xfId="494"/>
    <cellStyle name="20% - 强调文字颜色 2 2_重大项目2月底 尹20130314陈才" xfId="517"/>
    <cellStyle name="20% - 强调文字颜色 2 3" xfId="624"/>
    <cellStyle name="20% - 强调文字颜色 2 3 10" xfId="627"/>
    <cellStyle name="20% - 强调文字颜色 2 3 2" xfId="635"/>
    <cellStyle name="20% - 强调文字颜色 2 3 2 10" xfId="118"/>
    <cellStyle name="20% - 强调文字颜色 2 3 2 2" xfId="639"/>
    <cellStyle name="20% - 强调文字颜色 2 3 2 2 2" xfId="46"/>
    <cellStyle name="20% - 强调文字颜色 2 3 2 2 2 2" xfId="643"/>
    <cellStyle name="20% - 强调文字颜色 2 3 2 2 3" xfId="51"/>
    <cellStyle name="20% - 强调文字颜色 2 3 2 2 4" xfId="54"/>
    <cellStyle name="20% - 强调文字颜色 2 3 2 2 5" xfId="40"/>
    <cellStyle name="20% - 强调文字颜色 2 3 2 3" xfId="646"/>
    <cellStyle name="20% - 强调文字颜色 2 3 2 3 2" xfId="651"/>
    <cellStyle name="20% - 强调文字颜色 2 3 2 3 2 2" xfId="96"/>
    <cellStyle name="20% - 强调文字颜色 2 3 2 3 3" xfId="468"/>
    <cellStyle name="20% - 强调文字颜色 2 3 2 3 4" xfId="471"/>
    <cellStyle name="20% - 强调文字颜色 2 3 2 4" xfId="654"/>
    <cellStyle name="20% - 强调文字颜色 2 3 2 4 2" xfId="658"/>
    <cellStyle name="20% - 强调文字颜色 2 3 2 4 2 2" xfId="659"/>
    <cellStyle name="20% - 强调文字颜色 2 3 2 4 3" xfId="662"/>
    <cellStyle name="20% - 强调文字颜色 2 3 2 4 4" xfId="663"/>
    <cellStyle name="20% - 强调文字颜色 2 3 2 4 5" xfId="664"/>
    <cellStyle name="20% - 强调文字颜色 2 3 2 5" xfId="667"/>
    <cellStyle name="20% - 强调文字颜色 2 3 2 5 2" xfId="670"/>
    <cellStyle name="20% - 强调文字颜色 2 3 2 5 3" xfId="671"/>
    <cellStyle name="20% - 强调文字颜色 2 3 2 6" xfId="674"/>
    <cellStyle name="20% - 强调文字颜色 2 3 2 6 2" xfId="679"/>
    <cellStyle name="20% - 强调文字颜色 2 3 2 6 2 2" xfId="312"/>
    <cellStyle name="20% - 强调文字颜色 2 3 2 6 3" xfId="680"/>
    <cellStyle name="20% - 强调文字颜色 2 3 2 6 4" xfId="681"/>
    <cellStyle name="20% - 强调文字颜色 2 3 2 7" xfId="684"/>
    <cellStyle name="20% - 强调文字颜色 2 3 2 7 2" xfId="685"/>
    <cellStyle name="20% - 强调文字颜色 2 3 2 8" xfId="28"/>
    <cellStyle name="20% - 强调文字颜色 2 3 2 8 2" xfId="601"/>
    <cellStyle name="20% - 强调文字颜色 2 3 2 9" xfId="688"/>
    <cellStyle name="20% - 强调文字颜色 2 3 3" xfId="693"/>
    <cellStyle name="20% - 强调文字颜色 2 3 3 2" xfId="697"/>
    <cellStyle name="20% - 强调文字颜色 2 3 3 2 2" xfId="700"/>
    <cellStyle name="20% - 强调文字颜色 2 3 3 3" xfId="704"/>
    <cellStyle name="20% - 强调文字颜色 2 3 3 4" xfId="707"/>
    <cellStyle name="20% - 强调文字颜色 2 3 3 5" xfId="710"/>
    <cellStyle name="20% - 强调文字颜色 2 3 4" xfId="715"/>
    <cellStyle name="20% - 强调文字颜色 2 3 4 2" xfId="719"/>
    <cellStyle name="20% - 强调文字颜色 2 3 4 2 2" xfId="724"/>
    <cellStyle name="20% - 强调文字颜色 2 3 4 3" xfId="728"/>
    <cellStyle name="20% - 强调文字颜色 2 3 4 4" xfId="101"/>
    <cellStyle name="20% - 强调文字颜色 2 3 4 5" xfId="77"/>
    <cellStyle name="20% - 强调文字颜色 2 3 5" xfId="731"/>
    <cellStyle name="20% - 强调文字颜色 2 3 5 2" xfId="735"/>
    <cellStyle name="20% - 强调文字颜色 2 3 5 3" xfId="740"/>
    <cellStyle name="20% - 强调文字颜色 2 3 6" xfId="6"/>
    <cellStyle name="20% - 强调文字颜色 2 3 6 2" xfId="744"/>
    <cellStyle name="20% - 强调文字颜色 2 3 6 2 2" xfId="747"/>
    <cellStyle name="20% - 强调文字颜色 2 3 6 3" xfId="374"/>
    <cellStyle name="20% - 强调文字颜色 2 3 6 4" xfId="752"/>
    <cellStyle name="20% - 强调文字颜色 2 3 7" xfId="755"/>
    <cellStyle name="20% - 强调文字颜色 2 3 7 2" xfId="759"/>
    <cellStyle name="20% - 强调文字颜色 2 3 8" xfId="642"/>
    <cellStyle name="20% - 强调文字颜色 2 3 8 2" xfId="763"/>
    <cellStyle name="20% - 强调文字颜色 2 3 9" xfId="292"/>
    <cellStyle name="20% - 强调文字颜色 2 3_重大项目2月底 尹20130314陈才" xfId="595"/>
    <cellStyle name="20% - 强调文字颜色 2 4" xfId="388"/>
    <cellStyle name="20% - 强调文字颜色 2 4 2" xfId="67"/>
    <cellStyle name="20% - 强调文字颜色 2 4 2 2" xfId="110"/>
    <cellStyle name="20% - 强调文字颜色 2 4 3" xfId="766"/>
    <cellStyle name="20% - 强调文字颜色 2 4 4" xfId="769"/>
    <cellStyle name="20% - 强调文字颜色 2 5" xfId="773"/>
    <cellStyle name="20% - 强调文字颜色 2 5 2" xfId="774"/>
    <cellStyle name="20% - 强调文字颜色 2 5 2 2" xfId="775"/>
    <cellStyle name="20% - 强调文字颜色 2 5 3" xfId="776"/>
    <cellStyle name="20% - 强调文字颜色 2 5 4" xfId="777"/>
    <cellStyle name="20% - 强调文字颜色 2 5 5" xfId="778"/>
    <cellStyle name="20% - 强调文字颜色 2 6" xfId="500"/>
    <cellStyle name="20% - 强调文字颜色 2 6 2" xfId="448"/>
    <cellStyle name="20% - 强调文字颜色 2 6 2 2" xfId="456"/>
    <cellStyle name="20% - 强调文字颜色 2 6 3" xfId="504"/>
    <cellStyle name="20% - 强调文字颜色 2 6 4" xfId="507"/>
    <cellStyle name="20% - 强调文字颜色 2 6 5" xfId="510"/>
    <cellStyle name="20% - 强调文字颜色 2 7" xfId="516"/>
    <cellStyle name="20% - 强调文字颜色 2 7 2" xfId="526"/>
    <cellStyle name="20% - 强调文字颜色 2 7 2 2" xfId="530"/>
    <cellStyle name="20% - 强调文字颜色 2 7 3" xfId="535"/>
    <cellStyle name="20% - 强调文字颜色 2 7 4" xfId="540"/>
    <cellStyle name="20% - 强调文字颜色 2 7 5" xfId="578"/>
    <cellStyle name="20% - 强调文字颜色 2 8" xfId="546"/>
    <cellStyle name="20% - 强调文字颜色 2 8 2" xfId="549"/>
    <cellStyle name="20% - 强调文字颜色 2 8 2 2" xfId="73"/>
    <cellStyle name="20% - 强调文字颜色 2 8 3" xfId="554"/>
    <cellStyle name="20% - 强调文字颜色 2 8 4" xfId="142"/>
    <cellStyle name="20% - 强调文字颜色 2 8 5" xfId="29"/>
    <cellStyle name="20% - 强调文字颜色 2 9" xfId="523"/>
    <cellStyle name="20% - 强调文字颜色 2 9 2" xfId="529"/>
    <cellStyle name="20% - 强调文字颜色 2 9 3" xfId="558"/>
    <cellStyle name="20% - 强调文字颜色 3 10" xfId="260"/>
    <cellStyle name="20% - 强调文字颜色 3 10 2" xfId="262"/>
    <cellStyle name="20% - 强调文字颜色 3 10 3" xfId="264"/>
    <cellStyle name="20% - 强调文字颜色 3 11" xfId="274"/>
    <cellStyle name="20% - 强调文字颜色 3 12" xfId="277"/>
    <cellStyle name="20% - 强调文字颜色 3 2" xfId="783"/>
    <cellStyle name="20% - 强调文字颜色 3 2 10" xfId="784"/>
    <cellStyle name="20% - 强调文字颜色 3 2 11" xfId="785"/>
    <cellStyle name="20% - 强调文字颜色 3 2 2" xfId="792"/>
    <cellStyle name="20% - 强调文字颜色 3 2 2 10" xfId="797"/>
    <cellStyle name="20% - 强调文字颜色 3 2 2 2" xfId="801"/>
    <cellStyle name="20% - 强调文字颜色 3 2 2 2 2" xfId="804"/>
    <cellStyle name="20% - 强调文字颜色 3 2 2 2 2 2" xfId="736"/>
    <cellStyle name="20% - 强调文字颜色 3 2 2 2 3" xfId="368"/>
    <cellStyle name="20% - 强调文字颜色 3 2 2 2 4" xfId="17"/>
    <cellStyle name="20% - 强调文字颜色 3 2 2 2 5" xfId="376"/>
    <cellStyle name="20% - 强调文字颜色 3 2 2 3" xfId="806"/>
    <cellStyle name="20% - 强调文字颜色 3 2 2 3 2" xfId="294"/>
    <cellStyle name="20% - 强调文字颜色 3 2 2 3 2 2" xfId="299"/>
    <cellStyle name="20% - 强调文字颜色 3 2 2 3 3" xfId="380"/>
    <cellStyle name="20% - 强调文字颜色 3 2 2 3 4" xfId="394"/>
    <cellStyle name="20% - 强调文字颜色 3 2 2 4" xfId="808"/>
    <cellStyle name="20% - 强调文字颜色 3 2 2 4 2" xfId="621"/>
    <cellStyle name="20% - 强调文字颜色 3 2 2 4 2 2" xfId="629"/>
    <cellStyle name="20% - 强调文字颜色 3 2 2 4 3" xfId="385"/>
    <cellStyle name="20% - 强调文字颜色 3 2 2 4 4" xfId="771"/>
    <cellStyle name="20% - 强调文字颜色 3 2 2 4 5" xfId="498"/>
    <cellStyle name="20% - 强调文字颜色 3 2 2 5" xfId="647"/>
    <cellStyle name="20% - 强调文字颜色 3 2 2 5 2" xfId="91"/>
    <cellStyle name="20% - 强调文字颜色 3 2 2 5 3" xfId="816"/>
    <cellStyle name="20% - 强调文字颜色 3 2 2 6" xfId="464"/>
    <cellStyle name="20% - 强调文字颜色 3 2 2 6 2" xfId="817"/>
    <cellStyle name="20% - 强调文字颜色 3 2 2 6 2 2" xfId="819"/>
    <cellStyle name="20% - 强调文字颜色 3 2 2 6 3" xfId="821"/>
    <cellStyle name="20% - 强调文字颜色 3 2 2 6 4" xfId="39"/>
    <cellStyle name="20% - 强调文字颜色 3 2 2 7" xfId="470"/>
    <cellStyle name="20% - 强调文字颜色 3 2 2 7 2" xfId="822"/>
    <cellStyle name="20% - 强调文字颜色 3 2 2 8" xfId="824"/>
    <cellStyle name="20% - 强调文字颜色 3 2 2 8 2" xfId="825"/>
    <cellStyle name="20% - 强调文字颜色 3 2 2 9" xfId="230"/>
    <cellStyle name="20% - 强调文字颜色 3 2 3" xfId="829"/>
    <cellStyle name="20% - 强调文字颜色 3 2 3 2" xfId="831"/>
    <cellStyle name="20% - 强调文字颜色 3 2 3 2 2" xfId="197"/>
    <cellStyle name="20% - 强调文字颜色 3 2 3 3" xfId="2"/>
    <cellStyle name="20% - 强调文字颜色 3 2 3 4" xfId="832"/>
    <cellStyle name="20% - 强调文字颜色 3 2 3 5" xfId="655"/>
    <cellStyle name="20% - 强调文字颜色 3 2 4" xfId="837"/>
    <cellStyle name="20% - 强调文字颜色 3 2 4 2" xfId="840"/>
    <cellStyle name="20% - 强调文字颜色 3 2 4 2 2" xfId="841"/>
    <cellStyle name="20% - 强调文字颜色 3 2 4 3" xfId="180"/>
    <cellStyle name="20% - 强调文字颜色 3 2 4 4" xfId="606"/>
    <cellStyle name="20% - 强调文字颜色 3 2 5" xfId="845"/>
    <cellStyle name="20% - 强调文字颜色 3 2 5 2" xfId="846"/>
    <cellStyle name="20% - 强调文字颜色 3 2 5 2 2" xfId="847"/>
    <cellStyle name="20% - 强调文字颜色 3 2 5 3" xfId="848"/>
    <cellStyle name="20% - 强调文字颜色 3 2 5 4" xfId="849"/>
    <cellStyle name="20% - 强调文字颜色 3 2 5 5" xfId="676"/>
    <cellStyle name="20% - 强调文字颜色 3 2 6" xfId="850"/>
    <cellStyle name="20% - 强调文字颜色 3 2 6 2" xfId="338"/>
    <cellStyle name="20% - 强调文字颜色 3 2 6 3" xfId="341"/>
    <cellStyle name="20% - 强调文字颜色 3 2 7" xfId="476"/>
    <cellStyle name="20% - 强调文字颜色 3 2 7 2" xfId="489"/>
    <cellStyle name="20% - 强调文字颜色 3 2 7 2 2" xfId="496"/>
    <cellStyle name="20% - 强调文字颜色 3 2 7 3" xfId="587"/>
    <cellStyle name="20% - 强调文字颜色 3 2 7 4" xfId="564"/>
    <cellStyle name="20% - 强调文字颜色 3 2 8" xfId="622"/>
    <cellStyle name="20% - 强调文字颜色 3 2 8 2" xfId="630"/>
    <cellStyle name="20% - 强调文字颜色 3 2 9" xfId="386"/>
    <cellStyle name="20% - 强调文字颜色 3 2 9 2" xfId="61"/>
    <cellStyle name="20% - 强调文字颜色 3 2_重大项目2月底 尹20130314陈才" xfId="625"/>
    <cellStyle name="20% - 强调文字颜色 3 3" xfId="95"/>
    <cellStyle name="20% - 强调文字颜色 3 3 10" xfId="851"/>
    <cellStyle name="20% - 强调文字颜色 3 3 2" xfId="136"/>
    <cellStyle name="20% - 强调文字颜色 3 3 2 10" xfId="854"/>
    <cellStyle name="20% - 强调文字颜色 3 3 2 2" xfId="410"/>
    <cellStyle name="20% - 强调文字颜色 3 3 2 2 2" xfId="855"/>
    <cellStyle name="20% - 强调文字颜色 3 3 2 2 2 2" xfId="857"/>
    <cellStyle name="20% - 强调文字颜色 3 3 2 2 3" xfId="741"/>
    <cellStyle name="20% - 强调文字颜色 3 3 2 2 4" xfId="371"/>
    <cellStyle name="20% - 强调文字颜色 3 3 2 2 5" xfId="748"/>
    <cellStyle name="20% - 强调文字颜色 3 3 2 3" xfId="413"/>
    <cellStyle name="20% - 强调文字颜色 3 3 2 3 2" xfId="858"/>
    <cellStyle name="20% - 强调文字颜色 3 3 2 3 2 2" xfId="823"/>
    <cellStyle name="20% - 强调文字颜色 3 3 2 3 3" xfId="756"/>
    <cellStyle name="20% - 强调文字颜色 3 3 2 3 4" xfId="859"/>
    <cellStyle name="20% - 强调文字颜色 3 3 2 4" xfId="415"/>
    <cellStyle name="20% - 强调文字颜色 3 3 2 4 2" xfId="36"/>
    <cellStyle name="20% - 强调文字颜色 3 3 2 4 2 2" xfId="861"/>
    <cellStyle name="20% - 强调文字颜色 3 3 2 4 3" xfId="760"/>
    <cellStyle name="20% - 强调文字颜色 3 3 2 4 4" xfId="865"/>
    <cellStyle name="20% - 强调文字颜色 3 3 2 4 5" xfId="798"/>
    <cellStyle name="20% - 强调文字颜色 3 3 2 5" xfId="83"/>
    <cellStyle name="20% - 强调文字颜色 3 3 2 5 2" xfId="867"/>
    <cellStyle name="20% - 强调文字颜色 3 3 2 5 3" xfId="869"/>
    <cellStyle name="20% - 强调文字颜色 3 3 2 6" xfId="870"/>
    <cellStyle name="20% - 强调文字颜色 3 3 2 6 2" xfId="56"/>
    <cellStyle name="20% - 强调文字颜色 3 3 2 6 2 2" xfId="871"/>
    <cellStyle name="20% - 强调文字颜色 3 3 2 6 3" xfId="129"/>
    <cellStyle name="20% - 强调文字颜色 3 3 2 6 4" xfId="140"/>
    <cellStyle name="20% - 强调文字颜色 3 3 2 7" xfId="872"/>
    <cellStyle name="20% - 强调文字颜色 3 3 2 7 2" xfId="873"/>
    <cellStyle name="20% - 强调文字颜色 3 3 2 8" xfId="860"/>
    <cellStyle name="20% - 强调文字颜色 3 3 2 8 2" xfId="322"/>
    <cellStyle name="20% - 强调文字颜色 3 3 2 9" xfId="349"/>
    <cellStyle name="20% - 强调文字颜色 3 3 3" xfId="853"/>
    <cellStyle name="20% - 强调文字颜色 3 3 3 2" xfId="425"/>
    <cellStyle name="20% - 强调文字颜色 3 3 3 2 2" xfId="267"/>
    <cellStyle name="20% - 强调文字颜色 3 3 3 3" xfId="427"/>
    <cellStyle name="20% - 强调文字颜色 3 3 3 4" xfId="430"/>
    <cellStyle name="20% - 强调文字颜色 3 3 3 5" xfId="874"/>
    <cellStyle name="20% - 强调文字颜色 3 3 4" xfId="879"/>
    <cellStyle name="20% - 强调文字颜色 3 3 4 2" xfId="440"/>
    <cellStyle name="20% - 强调文字颜色 3 3 4 2 2" xfId="881"/>
    <cellStyle name="20% - 强调文字颜色 3 3 4 3" xfId="191"/>
    <cellStyle name="20% - 强调文字颜色 3 3 4 4" xfId="444"/>
    <cellStyle name="20% - 强调文字颜色 3 3 4 5" xfId="885"/>
    <cellStyle name="20% - 强调文字颜色 3 3 5" xfId="888"/>
    <cellStyle name="20% - 强调文字颜色 3 3 5 2" xfId="460"/>
    <cellStyle name="20% - 强调文字颜色 3 3 5 3" xfId="890"/>
    <cellStyle name="20% - 强调文字颜色 3 3 6" xfId="893"/>
    <cellStyle name="20% - 强调文字颜色 3 3 6 2" xfId="896"/>
    <cellStyle name="20% - 强调文字颜色 3 3 6 2 2" xfId="900"/>
    <cellStyle name="20% - 强调文字颜色 3 3 6 3" xfId="902"/>
    <cellStyle name="20% - 强调文字颜色 3 3 6 4" xfId="905"/>
    <cellStyle name="20% - 强调文字颜色 3 3 7" xfId="781"/>
    <cellStyle name="20% - 强调文字颜色 3 3 7 2" xfId="789"/>
    <cellStyle name="20% - 强调文字颜色 3 3 8" xfId="92"/>
    <cellStyle name="20% - 强调文字颜色 3 3 8 2" xfId="132"/>
    <cellStyle name="20% - 强调文字颜色 3 3 9" xfId="813"/>
    <cellStyle name="20% - 强调文字颜色 3 3_重大项目2月底 尹20130314陈才" xfId="209"/>
    <cellStyle name="20% - 强调文字颜色 3 4" xfId="812"/>
    <cellStyle name="20% - 强调文字颜色 3 4 2" xfId="906"/>
    <cellStyle name="20% - 强调文字颜色 3 4 2 2" xfId="503"/>
    <cellStyle name="20% - 强调文字颜色 3 4 3" xfId="907"/>
    <cellStyle name="20% - 强调文字颜色 3 4 4" xfId="910"/>
    <cellStyle name="20% - 强调文字颜色 3 5" xfId="149"/>
    <cellStyle name="20% - 强调文字颜色 3 5 2" xfId="911"/>
    <cellStyle name="20% - 强调文字颜色 3 5 2 2" xfId="912"/>
    <cellStyle name="20% - 强调文字颜色 3 5 3" xfId="913"/>
    <cellStyle name="20% - 强调文字颜色 3 5 4" xfId="917"/>
    <cellStyle name="20% - 强调文字颜色 3 5 5" xfId="919"/>
    <cellStyle name="20% - 强调文字颜色 3 6" xfId="922"/>
    <cellStyle name="20% - 强调文字颜色 3 6 2" xfId="923"/>
    <cellStyle name="20% - 强调文字颜色 3 6 2 2" xfId="925"/>
    <cellStyle name="20% - 强调文字颜色 3 6 3" xfId="926"/>
    <cellStyle name="20% - 强调文字颜色 3 6 4" xfId="929"/>
    <cellStyle name="20% - 强调文字颜色 3 6 5" xfId="931"/>
    <cellStyle name="20% - 强调文字颜色 3 7" xfId="933"/>
    <cellStyle name="20% - 强调文字颜色 3 7 2" xfId="935"/>
    <cellStyle name="20% - 强调文字颜色 3 7 2 2" xfId="937"/>
    <cellStyle name="20% - 强调文字颜色 3 7 3" xfId="938"/>
    <cellStyle name="20% - 强调文字颜色 3 7 4" xfId="940"/>
    <cellStyle name="20% - 强调文字颜色 3 7 5" xfId="942"/>
    <cellStyle name="20% - 强调文字颜色 3 8" xfId="944"/>
    <cellStyle name="20% - 强调文字颜色 3 8 2" xfId="945"/>
    <cellStyle name="20% - 强调文字颜色 3 8 2 2" xfId="946"/>
    <cellStyle name="20% - 强调文字颜色 3 8 3" xfId="947"/>
    <cellStyle name="20% - 强调文字颜色 3 8 4" xfId="950"/>
    <cellStyle name="20% - 强调文字颜色 3 8 5" xfId="952"/>
    <cellStyle name="20% - 强调文字颜色 3 9" xfId="552"/>
    <cellStyle name="20% - 强调文字颜色 3 9 2" xfId="78"/>
    <cellStyle name="20% - 强调文字颜色 3 9 3" xfId="953"/>
    <cellStyle name="20% - 强调文字颜色 4 10" xfId="432"/>
    <cellStyle name="20% - 强调文字颜色 4 10 2" xfId="955"/>
    <cellStyle name="20% - 强调文字颜色 4 10 3" xfId="959"/>
    <cellStyle name="20% - 强调文字颜色 4 11" xfId="961"/>
    <cellStyle name="20% - 强调文字颜色 4 12" xfId="962"/>
    <cellStyle name="20% - 强调文字颜色 4 2" xfId="965"/>
    <cellStyle name="20% - 强调文字颜色 4 2 10" xfId="966"/>
    <cellStyle name="20% - 强调文字颜色 4 2 11" xfId="967"/>
    <cellStyle name="20% - 强调文字颜色 4 2 2" xfId="971"/>
    <cellStyle name="20% - 强调文字颜色 4 2 2 10" xfId="976"/>
    <cellStyle name="20% - 强调文字颜色 4 2 2 2" xfId="878"/>
    <cellStyle name="20% - 强调文字颜色 4 2 2 2 2" xfId="439"/>
    <cellStyle name="20% - 强调文字颜色 4 2 2 2 2 2" xfId="880"/>
    <cellStyle name="20% - 强调文字颜色 4 2 2 2 3" xfId="190"/>
    <cellStyle name="20% - 强调文字颜色 4 2 2 2 4" xfId="443"/>
    <cellStyle name="20% - 强调文字颜色 4 2 2 2 5" xfId="883"/>
    <cellStyle name="20% - 强调文字颜色 4 2 2 3" xfId="887"/>
    <cellStyle name="20% - 强调文字颜色 4 2 2 3 2" xfId="459"/>
    <cellStyle name="20% - 强调文字颜色 4 2 2 3 2 2" xfId="978"/>
    <cellStyle name="20% - 强调文字颜色 4 2 2 3 3" xfId="889"/>
    <cellStyle name="20% - 强调文字颜色 4 2 2 3 4" xfId="980"/>
    <cellStyle name="20% - 强调文字颜色 4 2 2 4" xfId="892"/>
    <cellStyle name="20% - 强调文字颜色 4 2 2 4 2" xfId="895"/>
    <cellStyle name="20% - 强调文字颜色 4 2 2 4 2 2" xfId="899"/>
    <cellStyle name="20% - 强调文字颜色 4 2 2 4 3" xfId="901"/>
    <cellStyle name="20% - 强调文字颜色 4 2 2 4 4" xfId="904"/>
    <cellStyle name="20% - 强调文字颜色 4 2 2 4 5" xfId="982"/>
    <cellStyle name="20% - 强调文字颜色 4 2 2 5" xfId="779"/>
    <cellStyle name="20% - 强调文字颜色 4 2 2 5 2" xfId="788"/>
    <cellStyle name="20% - 强调文字颜色 4 2 2 5 3" xfId="984"/>
    <cellStyle name="20% - 强调文字颜色 4 2 2 6" xfId="90"/>
    <cellStyle name="20% - 强调文字颜色 4 2 2 6 2" xfId="131"/>
    <cellStyle name="20% - 强调文字颜色 4 2 2 6 2 2" xfId="411"/>
    <cellStyle name="20% - 强调文字颜色 4 2 2 6 3" xfId="985"/>
    <cellStyle name="20% - 强调文字颜色 4 2 2 6 4" xfId="986"/>
    <cellStyle name="20% - 强调文字颜色 4 2 2 7" xfId="815"/>
    <cellStyle name="20% - 强调文字颜色 4 2 2 7 2" xfId="988"/>
    <cellStyle name="20% - 强调文字颜色 4 2 2 8" xfId="152"/>
    <cellStyle name="20% - 强调文字颜色 4 2 2 8 2" xfId="992"/>
    <cellStyle name="20% - 强调文字颜色 4 2 2 9" xfId="159"/>
    <cellStyle name="20% - 强调文字颜色 4 2 3" xfId="996"/>
    <cellStyle name="20% - 强调文字颜色 4 2 3 2" xfId="909"/>
    <cellStyle name="20% - 强调文字颜色 4 2 3 2 2" xfId="997"/>
    <cellStyle name="20% - 强调文字颜色 4 2 3 3" xfId="998"/>
    <cellStyle name="20% - 强调文字颜色 4 2 3 4" xfId="999"/>
    <cellStyle name="20% - 强调文字颜色 4 2 3 5" xfId="1001"/>
    <cellStyle name="20% - 强调文字颜色 4 2 4" xfId="1006"/>
    <cellStyle name="20% - 强调文字颜色 4 2 4 2" xfId="916"/>
    <cellStyle name="20% - 强调文字颜色 4 2 4 2 2" xfId="1007"/>
    <cellStyle name="20% - 强调文字颜色 4 2 4 3" xfId="918"/>
    <cellStyle name="20% - 强调文字颜色 4 2 4 4" xfId="1008"/>
    <cellStyle name="20% - 强调文字颜色 4 2 5" xfId="1011"/>
    <cellStyle name="20% - 强调文字颜色 4 2 5 2" xfId="928"/>
    <cellStyle name="20% - 强调文字颜色 4 2 5 2 2" xfId="1012"/>
    <cellStyle name="20% - 强调文字颜色 4 2 5 3" xfId="930"/>
    <cellStyle name="20% - 强调文字颜色 4 2 5 4" xfId="1015"/>
    <cellStyle name="20% - 强调文字颜色 4 2 5 5" xfId="1016"/>
    <cellStyle name="20% - 强调文字颜色 4 2 6" xfId="1018"/>
    <cellStyle name="20% - 强调文字颜色 4 2 6 2" xfId="939"/>
    <cellStyle name="20% - 强调文字颜色 4 2 6 3" xfId="941"/>
    <cellStyle name="20% - 强调文字颜色 4 2 7" xfId="1020"/>
    <cellStyle name="20% - 强调文字颜色 4 2 7 2" xfId="949"/>
    <cellStyle name="20% - 强调文字颜色 4 2 7 2 2" xfId="1021"/>
    <cellStyle name="20% - 强调文字颜色 4 2 7 3" xfId="951"/>
    <cellStyle name="20% - 强调文字颜色 4 2 7 4" xfId="1022"/>
    <cellStyle name="20% - 强调文字颜色 4 2 8" xfId="1024"/>
    <cellStyle name="20% - 强调文字颜色 4 2 8 2" xfId="1025"/>
    <cellStyle name="20% - 强调文字颜色 4 2 9" xfId="1027"/>
    <cellStyle name="20% - 强调文字颜色 4 2 9 2" xfId="1028"/>
    <cellStyle name="20% - 强调文字颜色 4 2_重大项目2月底 尹20130314陈才" xfId="1030"/>
    <cellStyle name="20% - 强调文字颜色 4 3" xfId="1034"/>
    <cellStyle name="20% - 强调文字颜色 4 3 10" xfId="1035"/>
    <cellStyle name="20% - 强调文字颜色 4 3 2" xfId="1039"/>
    <cellStyle name="20% - 强调文字颜色 4 3 2 10" xfId="1042"/>
    <cellStyle name="20% - 强调文字颜色 4 3 2 2" xfId="1046"/>
    <cellStyle name="20% - 强调文字颜色 4 3 2 2 2" xfId="1049"/>
    <cellStyle name="20% - 强调文字颜色 4 3 2 2 2 2" xfId="1052"/>
    <cellStyle name="20% - 强调文字颜色 4 3 2 2 3" xfId="1055"/>
    <cellStyle name="20% - 强调文字颜色 4 3 2 2 4" xfId="1057"/>
    <cellStyle name="20% - 强调文字颜色 4 3 2 2 5" xfId="1061"/>
    <cellStyle name="20% - 强调文字颜色 4 3 2 3" xfId="1063"/>
    <cellStyle name="20% - 强调文字颜色 4 3 2 3 2" xfId="1067"/>
    <cellStyle name="20% - 强调文字颜色 4 3 2 3 2 2" xfId="1068"/>
    <cellStyle name="20% - 强调文字颜色 4 3 2 3 3" xfId="1071"/>
    <cellStyle name="20% - 强调文字颜色 4 3 2 3 4" xfId="1072"/>
    <cellStyle name="20% - 强调文字颜色 4 3 2 4" xfId="1074"/>
    <cellStyle name="20% - 强调文字颜色 4 3 2 4 2" xfId="1079"/>
    <cellStyle name="20% - 强调文字颜色 4 3 2 4 2 2" xfId="1081"/>
    <cellStyle name="20% - 强调文字颜色 4 3 2 4 3" xfId="1084"/>
    <cellStyle name="20% - 强调文字颜色 4 3 2 4 4" xfId="1087"/>
    <cellStyle name="20% - 强调文字颜色 4 3 2 4 5" xfId="1088"/>
    <cellStyle name="20% - 强调文字颜色 4 3 2 5" xfId="1091"/>
    <cellStyle name="20% - 强调文字颜色 4 3 2 5 2" xfId="1095"/>
    <cellStyle name="20% - 强调文字颜色 4 3 2 5 3" xfId="1097"/>
    <cellStyle name="20% - 强调文字颜色 4 3 2 6" xfId="1100"/>
    <cellStyle name="20% - 强调文字颜色 4 3 2 6 2" xfId="1102"/>
    <cellStyle name="20% - 强调文字颜色 4 3 2 6 2 2" xfId="1103"/>
    <cellStyle name="20% - 强调文字颜色 4 3 2 6 3" xfId="1104"/>
    <cellStyle name="20% - 强调文字颜色 4 3 2 6 4" xfId="1105"/>
    <cellStyle name="20% - 强调文字颜色 4 3 2 7" xfId="1111"/>
    <cellStyle name="20% - 强调文字颜色 4 3 2 7 2" xfId="1113"/>
    <cellStyle name="20% - 强调文字颜色 4 3 2 8" xfId="1115"/>
    <cellStyle name="20% - 强调文字颜色 4 3 2 8 2" xfId="1117"/>
    <cellStyle name="20% - 强调文字颜色 4 3 2 9" xfId="1120"/>
    <cellStyle name="20% - 强调文字颜色 4 3 3" xfId="1124"/>
    <cellStyle name="20% - 强调文字颜色 4 3 3 2" xfId="1127"/>
    <cellStyle name="20% - 强调文字颜色 4 3 3 2 2" xfId="1129"/>
    <cellStyle name="20% - 强调文字颜色 4 3 3 3" xfId="1130"/>
    <cellStyle name="20% - 强调文字颜色 4 3 3 4" xfId="1131"/>
    <cellStyle name="20% - 强调文字颜色 4 3 3 5" xfId="1133"/>
    <cellStyle name="20% - 强调文字颜色 4 3 4" xfId="1045"/>
    <cellStyle name="20% - 强调文字颜色 4 3 4 2" xfId="1048"/>
    <cellStyle name="20% - 强调文字颜色 4 3 4 2 2" xfId="1051"/>
    <cellStyle name="20% - 强调文字颜色 4 3 4 3" xfId="1054"/>
    <cellStyle name="20% - 强调文字颜色 4 3 4 4" xfId="1056"/>
    <cellStyle name="20% - 强调文字颜色 4 3 4 5" xfId="1060"/>
    <cellStyle name="20% - 强调文字颜色 4 3 5" xfId="1062"/>
    <cellStyle name="20% - 强调文字颜色 4 3 5 2" xfId="1066"/>
    <cellStyle name="20% - 强调文字颜色 4 3 5 3" xfId="1070"/>
    <cellStyle name="20% - 强调文字颜色 4 3 6" xfId="1073"/>
    <cellStyle name="20% - 强调文字颜色 4 3 6 2" xfId="1078"/>
    <cellStyle name="20% - 强调文字颜色 4 3 6 2 2" xfId="1080"/>
    <cellStyle name="20% - 强调文字颜色 4 3 6 3" xfId="1083"/>
    <cellStyle name="20% - 强调文字颜色 4 3 6 4" xfId="1086"/>
    <cellStyle name="20% - 强调文字颜色 4 3 7" xfId="1090"/>
    <cellStyle name="20% - 强调文字颜色 4 3 7 2" xfId="1094"/>
    <cellStyle name="20% - 强调文字颜色 4 3 8" xfId="1099"/>
    <cellStyle name="20% - 强调文字颜色 4 3 8 2" xfId="1101"/>
    <cellStyle name="20% - 强调文字颜色 4 3 9" xfId="1110"/>
    <cellStyle name="20% - 强调文字颜色 4 3_重大项目2月底 尹20130314陈才" xfId="455"/>
    <cellStyle name="20% - 强调文字颜色 4 4" xfId="1136"/>
    <cellStyle name="20% - 强调文字颜色 4 4 2" xfId="1139"/>
    <cellStyle name="20% - 强调文字颜色 4 4 2 2" xfId="1142"/>
    <cellStyle name="20% - 强调文字颜色 4 4 3" xfId="1143"/>
    <cellStyle name="20% - 强调文字颜色 4 4 4" xfId="1126"/>
    <cellStyle name="20% - 强调文字颜色 4 5" xfId="1146"/>
    <cellStyle name="20% - 强调文字颜色 4 5 2" xfId="1148"/>
    <cellStyle name="20% - 强调文字颜色 4 5 2 2" xfId="1151"/>
    <cellStyle name="20% - 强调文字颜色 4 5 3" xfId="1152"/>
    <cellStyle name="20% - 强调文字颜色 4 5 4" xfId="1047"/>
    <cellStyle name="20% - 强调文字颜色 4 5 5" xfId="1053"/>
    <cellStyle name="20% - 强调文字颜色 4 6" xfId="594"/>
    <cellStyle name="20% - 强调文字颜色 4 6 2" xfId="1154"/>
    <cellStyle name="20% - 强调文字颜色 4 6 2 2" xfId="1156"/>
    <cellStyle name="20% - 强调文字颜色 4 6 3" xfId="1160"/>
    <cellStyle name="20% - 强调文字颜色 4 6 4" xfId="1065"/>
    <cellStyle name="20% - 强调文字颜色 4 6 5" xfId="1069"/>
    <cellStyle name="20% - 强调文字颜色 4 7" xfId="1162"/>
    <cellStyle name="20% - 强调文字颜色 4 7 2" xfId="1165"/>
    <cellStyle name="20% - 强调文字颜色 4 7 2 2" xfId="1167"/>
    <cellStyle name="20% - 强调文字颜色 4 7 3" xfId="1169"/>
    <cellStyle name="20% - 强调文字颜色 4 7 4" xfId="1076"/>
    <cellStyle name="20% - 强调文字颜色 4 7 5" xfId="1082"/>
    <cellStyle name="20% - 强调文字颜色 4 8" xfId="1171"/>
    <cellStyle name="20% - 强调文字颜色 4 8 2" xfId="1173"/>
    <cellStyle name="20% - 强调文字颜色 4 8 2 2" xfId="1174"/>
    <cellStyle name="20% - 强调文字颜色 4 8 3" xfId="1176"/>
    <cellStyle name="20% - 强调文字颜色 4 8 4" xfId="1093"/>
    <cellStyle name="20% - 强调文字颜色 4 8 5" xfId="1096"/>
    <cellStyle name="20% - 强调文字颜色 4 9" xfId="532"/>
    <cellStyle name="20% - 强调文字颜色 4 9 2" xfId="1178"/>
    <cellStyle name="20% - 强调文字颜色 4 9 3" xfId="1180"/>
    <cellStyle name="20% - 强调文字颜色 5 10" xfId="1182"/>
    <cellStyle name="20% - 强调文字颜色 5 10 2" xfId="1183"/>
    <cellStyle name="20% - 强调文字颜色 5 10 3" xfId="1184"/>
    <cellStyle name="20% - 强调文字颜色 5 11" xfId="1186"/>
    <cellStyle name="20% - 强调文字颜色 5 12" xfId="1187"/>
    <cellStyle name="20% - 强调文字颜色 5 2" xfId="1189"/>
    <cellStyle name="20% - 强调文字颜色 5 2 10" xfId="1190"/>
    <cellStyle name="20% - 强调文字颜色 5 2 11" xfId="1192"/>
    <cellStyle name="20% - 强调文字颜色 5 2 2" xfId="1194"/>
    <cellStyle name="20% - 强调文字颜色 5 2 2 10" xfId="560"/>
    <cellStyle name="20% - 强调文字颜色 5 2 2 2" xfId="1198"/>
    <cellStyle name="20% - 强调文字颜色 5 2 2 2 2" xfId="1203"/>
    <cellStyle name="20% - 强调文字颜色 5 2 2 2 2 2" xfId="1205"/>
    <cellStyle name="20% - 强调文字颜色 5 2 2 2 3" xfId="1207"/>
    <cellStyle name="20% - 强调文字颜色 5 2 2 2 4" xfId="1209"/>
    <cellStyle name="20% - 强调文字颜色 5 2 2 2 5" xfId="1212"/>
    <cellStyle name="20% - 强调文字颜色 5 2 2 3" xfId="1215"/>
    <cellStyle name="20% - 强调文字颜色 5 2 2 3 2" xfId="1216"/>
    <cellStyle name="20% - 强调文字颜色 5 2 2 3 2 2" xfId="1219"/>
    <cellStyle name="20% - 强调文字颜色 5 2 2 3 3" xfId="1222"/>
    <cellStyle name="20% - 强调文字颜色 5 2 2 3 4" xfId="1225"/>
    <cellStyle name="20% - 强调文字颜色 5 2 2 4" xfId="1230"/>
    <cellStyle name="20% - 强调文字颜色 5 2 2 4 2" xfId="1231"/>
    <cellStyle name="20% - 强调文字颜色 5 2 2 4 2 2" xfId="1235"/>
    <cellStyle name="20% - 强调文字颜色 5 2 2 4 3" xfId="1239"/>
    <cellStyle name="20% - 强调文字颜色 5 2 2 4 4" xfId="1242"/>
    <cellStyle name="20% - 强调文字颜色 5 2 2 4 5" xfId="1245"/>
    <cellStyle name="20% - 强调文字颜色 5 2 2 5" xfId="1246"/>
    <cellStyle name="20% - 强调文字颜色 5 2 2 5 2" xfId="1247"/>
    <cellStyle name="20% - 强调文字颜色 5 2 2 5 3" xfId="1249"/>
    <cellStyle name="20% - 强调文字颜色 5 2 2 6" xfId="866"/>
    <cellStyle name="20% - 强调文字颜色 5 2 2 6 2" xfId="1251"/>
    <cellStyle name="20% - 强调文字颜色 5 2 2 6 2 2" xfId="1253"/>
    <cellStyle name="20% - 强调文字颜色 5 2 2 6 3" xfId="1255"/>
    <cellStyle name="20% - 强调文字颜色 5 2 2 6 4" xfId="1257"/>
    <cellStyle name="20% - 强调文字颜色 5 2 2 7" xfId="868"/>
    <cellStyle name="20% - 强调文字颜色 5 2 2 7 2" xfId="1259"/>
    <cellStyle name="20% - 强调文字颜色 5 2 2 8" xfId="1261"/>
    <cellStyle name="20% - 强调文字颜色 5 2 2 8 2" xfId="1263"/>
    <cellStyle name="20% - 强调文字颜色 5 2 2 9" xfId="1266"/>
    <cellStyle name="20% - 强调文字颜色 5 2 3" xfId="1269"/>
    <cellStyle name="20% - 强调文字颜色 5 2 3 2" xfId="1272"/>
    <cellStyle name="20% - 强调文字颜色 5 2 3 2 2" xfId="1275"/>
    <cellStyle name="20% - 强调文字颜色 5 2 3 3" xfId="1278"/>
    <cellStyle name="20% - 强调文字颜色 5 2 3 4" xfId="1280"/>
    <cellStyle name="20% - 强调文字颜色 5 2 3 5" xfId="1281"/>
    <cellStyle name="20% - 强调文字颜色 5 2 4" xfId="1283"/>
    <cellStyle name="20% - 强调文字颜色 5 2 4 2" xfId="1286"/>
    <cellStyle name="20% - 强调文字颜色 5 2 4 2 2" xfId="1288"/>
    <cellStyle name="20% - 强调文字颜色 5 2 4 3" xfId="1290"/>
    <cellStyle name="20% - 强调文字颜色 5 2 4 4" xfId="1292"/>
    <cellStyle name="20% - 强调文字颜色 5 2 5" xfId="1293"/>
    <cellStyle name="20% - 强调文字颜色 5 2 5 2" xfId="1296"/>
    <cellStyle name="20% - 强调文字颜色 5 2 5 2 2" xfId="1298"/>
    <cellStyle name="20% - 强调文字颜色 5 2 5 3" xfId="1300"/>
    <cellStyle name="20% - 强调文字颜色 5 2 5 4" xfId="1302"/>
    <cellStyle name="20% - 强调文字颜色 5 2 5 5" xfId="1303"/>
    <cellStyle name="20% - 强调文字颜色 5 2 6" xfId="1305"/>
    <cellStyle name="20% - 强调文字颜色 5 2 6 2" xfId="1309"/>
    <cellStyle name="20% - 强调文字颜色 5 2 6 3" xfId="1312"/>
    <cellStyle name="20% - 强调文字颜色 5 2 7" xfId="1315"/>
    <cellStyle name="20% - 强调文字颜色 5 2 7 2" xfId="1320"/>
    <cellStyle name="20% - 强调文字颜色 5 2 7 2 2" xfId="1324"/>
    <cellStyle name="20% - 强调文字颜色 5 2 7 3" xfId="1327"/>
    <cellStyle name="20% - 强调文字颜色 5 2 7 4" xfId="1331"/>
    <cellStyle name="20% - 强调文字颜色 5 2 8" xfId="1334"/>
    <cellStyle name="20% - 强调文字颜色 5 2 8 2" xfId="1338"/>
    <cellStyle name="20% - 强调文字颜色 5 2 9" xfId="1341"/>
    <cellStyle name="20% - 强调文字颜色 5 2 9 2" xfId="1342"/>
    <cellStyle name="20% - 强调文字颜色 5 2_重大项目2月底 尹20130314陈才" xfId="1343"/>
    <cellStyle name="20% - 强调文字颜色 5 3" xfId="1346"/>
    <cellStyle name="20% - 强调文字颜色 5 3 10" xfId="1347"/>
    <cellStyle name="20% - 强调文字颜色 5 3 2" xfId="1349"/>
    <cellStyle name="20% - 强调文字颜色 5 3 2 10" xfId="1351"/>
    <cellStyle name="20% - 强调文字颜色 5 3 2 2" xfId="1355"/>
    <cellStyle name="20% - 强调文字颜色 5 3 2 2 2" xfId="1358"/>
    <cellStyle name="20% - 强调文字颜色 5 3 2 2 2 2" xfId="1360"/>
    <cellStyle name="20% - 强调文字颜色 5 3 2 2 3" xfId="1361"/>
    <cellStyle name="20% - 强调文字颜色 5 3 2 2 4" xfId="1362"/>
    <cellStyle name="20% - 强调文字颜色 5 3 2 2 5" xfId="1365"/>
    <cellStyle name="20% - 强调文字颜色 5 3 2 3" xfId="1367"/>
    <cellStyle name="20% - 强调文字颜色 5 3 2 3 2" xfId="1368"/>
    <cellStyle name="20% - 强调文字颜色 5 3 2 3 2 2" xfId="1371"/>
    <cellStyle name="20% - 强调文字颜色 5 3 2 3 3" xfId="1372"/>
    <cellStyle name="20% - 强调文字颜色 5 3 2 3 4" xfId="1373"/>
    <cellStyle name="20% - 强调文字颜色 5 3 2 4" xfId="1376"/>
    <cellStyle name="20% - 强调文字颜色 5 3 2 4 2" xfId="1379"/>
    <cellStyle name="20% - 强调文字颜色 5 3 2 4 2 2" xfId="1382"/>
    <cellStyle name="20% - 强调文字颜色 5 3 2 4 3" xfId="1383"/>
    <cellStyle name="20% - 强调文字颜色 5 3 2 4 4" xfId="1385"/>
    <cellStyle name="20% - 强调文字颜色 5 3 2 4 5" xfId="108"/>
    <cellStyle name="20% - 强调文字颜色 5 3 2 5" xfId="1386"/>
    <cellStyle name="20% - 强调文字颜色 5 3 2 5 2" xfId="1387"/>
    <cellStyle name="20% - 强调文字颜色 5 3 2 5 3" xfId="1388"/>
    <cellStyle name="20% - 强调文字颜色 5 3 2 6" xfId="1389"/>
    <cellStyle name="20% - 强调文字颜色 5 3 2 6 2" xfId="204"/>
    <cellStyle name="20% - 强调文字颜色 5 3 2 6 2 2" xfId="206"/>
    <cellStyle name="20% - 强调文字颜色 5 3 2 6 3" xfId="210"/>
    <cellStyle name="20% - 强调文字颜色 5 3 2 6 4" xfId="218"/>
    <cellStyle name="20% - 强调文字颜色 5 3 2 7" xfId="1390"/>
    <cellStyle name="20% - 强调文字颜色 5 3 2 7 2" xfId="242"/>
    <cellStyle name="20% - 强调文字颜色 5 3 2 8" xfId="1392"/>
    <cellStyle name="20% - 强调文字颜色 5 3 2 8 2" xfId="1393"/>
    <cellStyle name="20% - 强调文字颜色 5 3 2 9" xfId="1394"/>
    <cellStyle name="20% - 强调文字颜色 5 3 3" xfId="1396"/>
    <cellStyle name="20% - 强调文字颜色 5 3 3 2" xfId="1398"/>
    <cellStyle name="20% - 强调文字颜色 5 3 3 2 2" xfId="1400"/>
    <cellStyle name="20% - 强调文字颜色 5 3 3 3" xfId="1401"/>
    <cellStyle name="20% - 强调文字颜色 5 3 3 4" xfId="1402"/>
    <cellStyle name="20% - 强调文字颜色 5 3 3 5" xfId="1403"/>
    <cellStyle name="20% - 强调文字颜色 5 3 4" xfId="1141"/>
    <cellStyle name="20% - 强调文字颜色 5 3 4 2" xfId="1405"/>
    <cellStyle name="20% - 强调文字颜色 5 3 4 2 2" xfId="1406"/>
    <cellStyle name="20% - 强调文字颜色 5 3 4 3" xfId="1407"/>
    <cellStyle name="20% - 强调文字颜色 5 3 4 4" xfId="1408"/>
    <cellStyle name="20% - 强调文字颜色 5 3 4 5" xfId="1409"/>
    <cellStyle name="20% - 强调文字颜色 5 3 5" xfId="1410"/>
    <cellStyle name="20% - 强调文字颜色 5 3 5 2" xfId="1411"/>
    <cellStyle name="20% - 强调文字颜色 5 3 5 3" xfId="1412"/>
    <cellStyle name="20% - 强调文字颜色 5 3 6" xfId="1415"/>
    <cellStyle name="20% - 强调文字颜色 5 3 6 2" xfId="1419"/>
    <cellStyle name="20% - 强调文字颜色 5 3 6 2 2" xfId="1421"/>
    <cellStyle name="20% - 强调文字颜色 5 3 6 3" xfId="1423"/>
    <cellStyle name="20% - 强调文字颜色 5 3 6 4" xfId="1426"/>
    <cellStyle name="20% - 强调文字颜色 5 3 7" xfId="1430"/>
    <cellStyle name="20% - 强调文字颜色 5 3 7 2" xfId="1433"/>
    <cellStyle name="20% - 强调文字颜色 5 3 8" xfId="1437"/>
    <cellStyle name="20% - 强调文字颜色 5 3 8 2" xfId="1438"/>
    <cellStyle name="20% - 强调文字颜色 5 3 9" xfId="1440"/>
    <cellStyle name="20% - 强调文字颜色 5 3_重大项目2月底 尹20130314陈才" xfId="1441"/>
    <cellStyle name="20% - 强调文字颜色 5 4" xfId="1442"/>
    <cellStyle name="20% - 强调文字颜色 5 4 2" xfId="1443"/>
    <cellStyle name="20% - 强调文字颜色 5 4 2 2" xfId="1444"/>
    <cellStyle name="20% - 强调文字颜色 5 4 3" xfId="1445"/>
    <cellStyle name="20% - 强调文字颜色 5 4 4" xfId="1446"/>
    <cellStyle name="20% - 强调文字颜色 5 5" xfId="1447"/>
    <cellStyle name="20% - 强调文字颜色 5 5 2" xfId="1448"/>
    <cellStyle name="20% - 强调文字颜色 5 5 2 2" xfId="215"/>
    <cellStyle name="20% - 强调文字颜色 5 5 3" xfId="1449"/>
    <cellStyle name="20% - 强调文字颜色 5 5 4" xfId="1128"/>
    <cellStyle name="20% - 强调文字颜色 5 5 5" xfId="1450"/>
    <cellStyle name="20% - 强调文字颜色 5 6" xfId="1451"/>
    <cellStyle name="20% - 强调文字颜色 5 6 2" xfId="1453"/>
    <cellStyle name="20% - 强调文字颜色 5 6 2 2" xfId="1455"/>
    <cellStyle name="20% - 强调文字颜色 5 6 3" xfId="1041"/>
    <cellStyle name="20% - 强调文字颜色 5 6 4" xfId="1457"/>
    <cellStyle name="20% - 强调文字颜色 5 6 5" xfId="1458"/>
    <cellStyle name="20% - 强调文字颜色 5 7" xfId="1460"/>
    <cellStyle name="20% - 强调文字颜色 5 7 2" xfId="1464"/>
    <cellStyle name="20% - 强调文字颜色 5 7 2 2" xfId="1467"/>
    <cellStyle name="20% - 强调文字颜色 5 7 3" xfId="1469"/>
    <cellStyle name="20% - 强调文字颜色 5 7 4" xfId="1471"/>
    <cellStyle name="20% - 强调文字颜色 5 7 5" xfId="1472"/>
    <cellStyle name="20% - 强调文字颜色 5 8" xfId="1475"/>
    <cellStyle name="20% - 强调文字颜色 5 8 2" xfId="1477"/>
    <cellStyle name="20% - 强调文字颜色 5 8 2 2" xfId="1244"/>
    <cellStyle name="20% - 强调文字颜色 5 8 3" xfId="1479"/>
    <cellStyle name="20% - 强调文字颜色 5 8 4" xfId="1480"/>
    <cellStyle name="20% - 强调文字颜色 5 8 5" xfId="1481"/>
    <cellStyle name="20% - 强调文字颜色 5 9" xfId="485"/>
    <cellStyle name="20% - 强调文字颜色 5 9 2" xfId="571"/>
    <cellStyle name="20% - 强调文字颜色 5 9 3" xfId="1484"/>
    <cellStyle name="20% - 强调文字颜色 6 10" xfId="1485"/>
    <cellStyle name="20% - 强调文字颜色 6 10 2" xfId="1486"/>
    <cellStyle name="20% - 强调文字颜色 6 10 3" xfId="1490"/>
    <cellStyle name="20% - 强调文字颜色 6 11" xfId="1491"/>
    <cellStyle name="20% - 强调文字颜色 6 12" xfId="1492"/>
    <cellStyle name="20% - 强调文字颜色 6 2" xfId="1494"/>
    <cellStyle name="20% - 强调文字颜色 6 2 10" xfId="1262"/>
    <cellStyle name="20% - 强调文字颜色 6 2 11" xfId="1267"/>
    <cellStyle name="20% - 强调文字颜色 6 2 2" xfId="1496"/>
    <cellStyle name="20% - 强调文字颜色 6 2 2 10" xfId="403"/>
    <cellStyle name="20% - 强调文字颜色 6 2 2 2" xfId="1497"/>
    <cellStyle name="20% - 强调文字颜色 6 2 2 2 2" xfId="1498"/>
    <cellStyle name="20% - 强调文字颜色 6 2 2 2 2 2" xfId="1500"/>
    <cellStyle name="20% - 强调文字颜色 6 2 2 2 3" xfId="1502"/>
    <cellStyle name="20% - 强调文字颜色 6 2 2 2 4" xfId="1503"/>
    <cellStyle name="20% - 强调文字颜色 6 2 2 2 5" xfId="1504"/>
    <cellStyle name="20% - 强调文字颜色 6 2 2 3" xfId="1505"/>
    <cellStyle name="20% - 强调文字颜色 6 2 2 3 2" xfId="1506"/>
    <cellStyle name="20% - 强调文字颜色 6 2 2 3 2 2" xfId="920"/>
    <cellStyle name="20% - 强调文字颜色 6 2 2 3 3" xfId="1507"/>
    <cellStyle name="20% - 强调文字颜色 6 2 2 3 4" xfId="1509"/>
    <cellStyle name="20% - 强调文字颜色 6 2 2 4" xfId="1510"/>
    <cellStyle name="20% - 强调文字颜色 6 2 2 4 2" xfId="1512"/>
    <cellStyle name="20% - 强调文字颜色 6 2 2 4 2 2" xfId="1514"/>
    <cellStyle name="20% - 强调文字颜色 6 2 2 4 3" xfId="1515"/>
    <cellStyle name="20% - 强调文字颜色 6 2 2 4 4" xfId="1516"/>
    <cellStyle name="20% - 强调文字颜色 6 2 2 4 5" xfId="1517"/>
    <cellStyle name="20% - 强调文字颜色 6 2 2 5" xfId="1518"/>
    <cellStyle name="20% - 强调文字颜色 6 2 2 5 2" xfId="1519"/>
    <cellStyle name="20% - 强调文字颜色 6 2 2 5 3" xfId="1520"/>
    <cellStyle name="20% - 强调文字颜色 6 2 2 6" xfId="1521"/>
    <cellStyle name="20% - 强调文字颜色 6 2 2 6 2" xfId="1523"/>
    <cellStyle name="20% - 强调文字颜色 6 2 2 6 2 2" xfId="1524"/>
    <cellStyle name="20% - 强调文字颜色 6 2 2 6 3" xfId="1526"/>
    <cellStyle name="20% - 强调文字颜色 6 2 2 6 4" xfId="1528"/>
    <cellStyle name="20% - 强调文字颜色 6 2 2 7" xfId="1529"/>
    <cellStyle name="20% - 强调文字颜色 6 2 2 7 2" xfId="1531"/>
    <cellStyle name="20% - 强调文字颜色 6 2 2 8" xfId="1532"/>
    <cellStyle name="20% - 强调文字颜色 6 2 2 8 2" xfId="1533"/>
    <cellStyle name="20% - 强调文字颜色 6 2 2 9" xfId="1535"/>
    <cellStyle name="20% - 强调文字颜色 6 2 3" xfId="1537"/>
    <cellStyle name="20% - 强调文字颜色 6 2 3 2" xfId="1539"/>
    <cellStyle name="20% - 强调文字颜色 6 2 3 2 2" xfId="1540"/>
    <cellStyle name="20% - 强调文字颜色 6 2 3 3" xfId="1541"/>
    <cellStyle name="20% - 强调文字颜色 6 2 3 4" xfId="1542"/>
    <cellStyle name="20% - 强调文字颜色 6 2 3 5" xfId="1543"/>
    <cellStyle name="20% - 强调文字颜色 6 2 4" xfId="1545"/>
    <cellStyle name="20% - 强调文字颜色 6 2 4 2" xfId="1546"/>
    <cellStyle name="20% - 强调文字颜色 6 2 4 2 2" xfId="1547"/>
    <cellStyle name="20% - 强调文字颜色 6 2 4 3" xfId="1548"/>
    <cellStyle name="20% - 强调文字颜色 6 2 4 4" xfId="1549"/>
    <cellStyle name="20% - 强调文字颜色 6 2 5" xfId="1551"/>
    <cellStyle name="20% - 强调文字颜色 6 2 5 2" xfId="1552"/>
    <cellStyle name="20% - 强调文字颜色 6 2 5 2 2" xfId="1555"/>
    <cellStyle name="20% - 强调文字颜色 6 2 5 3" xfId="1556"/>
    <cellStyle name="20% - 强调文字颜色 6 2 5 4" xfId="1557"/>
    <cellStyle name="20% - 强调文字颜色 6 2 5 5" xfId="1558"/>
    <cellStyle name="20% - 强调文字颜色 6 2 6" xfId="1560"/>
    <cellStyle name="20% - 强调文字颜色 6 2 6 2" xfId="1561"/>
    <cellStyle name="20% - 强调文字颜色 6 2 6 3" xfId="1562"/>
    <cellStyle name="20% - 强调文字颜色 6 2 7" xfId="1564"/>
    <cellStyle name="20% - 强调文字颜色 6 2 7 2" xfId="1566"/>
    <cellStyle name="20% - 强调文字颜色 6 2 7 2 2" xfId="5"/>
    <cellStyle name="20% - 强调文字颜色 6 2 7 3" xfId="1567"/>
    <cellStyle name="20% - 强调文字颜色 6 2 7 4" xfId="1568"/>
    <cellStyle name="20% - 强调文字颜色 6 2 8" xfId="1570"/>
    <cellStyle name="20% - 强调文字颜色 6 2 8 2" xfId="1571"/>
    <cellStyle name="20% - 强调文字颜色 6 2 9" xfId="1573"/>
    <cellStyle name="20% - 强调文字颜色 6 2 9 2" xfId="1574"/>
    <cellStyle name="20% - 强调文字颜色 6 2_重大项目2月底 尹20130314陈才" xfId="1575"/>
    <cellStyle name="20% - 强调文字颜色 6 3" xfId="1577"/>
    <cellStyle name="20% - 强调文字颜色 6 3 10" xfId="1581"/>
    <cellStyle name="20% - 强调文字颜色 6 3 2" xfId="1583"/>
    <cellStyle name="20% - 强调文字颜色 6 3 2 10" xfId="1585"/>
    <cellStyle name="20% - 强调文字颜色 6 3 2 2" xfId="1588"/>
    <cellStyle name="20% - 强调文字颜色 6 3 2 2 2" xfId="1589"/>
    <cellStyle name="20% - 强调文字颜色 6 3 2 2 2 2" xfId="602"/>
    <cellStyle name="20% - 强调文字颜色 6 3 2 2 3" xfId="1593"/>
    <cellStyle name="20% - 强调文字颜色 6 3 2 2 4" xfId="1596"/>
    <cellStyle name="20% - 强调文字颜色 6 3 2 2 5" xfId="1597"/>
    <cellStyle name="20% - 强调文字颜色 6 3 2 3" xfId="1599"/>
    <cellStyle name="20% - 强调文字颜色 6 3 2 3 2" xfId="1600"/>
    <cellStyle name="20% - 强调文字颜色 6 3 2 3 2 2" xfId="844"/>
    <cellStyle name="20% - 强调文字颜色 6 3 2 3 3" xfId="1603"/>
    <cellStyle name="20% - 强调文字颜色 6 3 2 3 4" xfId="1604"/>
    <cellStyle name="20% - 强调文字颜色 6 3 2 4" xfId="1605"/>
    <cellStyle name="20% - 强调文字颜色 6 3 2 4 2" xfId="1606"/>
    <cellStyle name="20% - 强调文字颜色 6 3 2 4 2 2" xfId="1010"/>
    <cellStyle name="20% - 强调文字颜色 6 3 2 4 3" xfId="1609"/>
    <cellStyle name="20% - 强调文字颜色 6 3 2 4 4" xfId="1610"/>
    <cellStyle name="20% - 强调文字颜色 6 3 2 4 5" xfId="307"/>
    <cellStyle name="20% - 强调文字颜色 6 3 2 5" xfId="1611"/>
    <cellStyle name="20% - 强调文字颜色 6 3 2 5 2" xfId="1612"/>
    <cellStyle name="20% - 强调文字颜色 6 3 2 5 3" xfId="1613"/>
    <cellStyle name="20% - 强调文字颜色 6 3 2 6" xfId="1614"/>
    <cellStyle name="20% - 强调文字颜色 6 3 2 6 2" xfId="1615"/>
    <cellStyle name="20% - 强调文字颜色 6 3 2 6 2 2" xfId="1550"/>
    <cellStyle name="20% - 强调文字颜色 6 3 2 6 3" xfId="1616"/>
    <cellStyle name="20% - 强调文字颜色 6 3 2 6 4" xfId="1617"/>
    <cellStyle name="20% - 强调文字颜色 6 3 2 7" xfId="1619"/>
    <cellStyle name="20% - 强调文字颜色 6 3 2 7 2" xfId="1621"/>
    <cellStyle name="20% - 强调文字颜色 6 3 2 8" xfId="1623"/>
    <cellStyle name="20% - 强调文字颜色 6 3 2 8 2" xfId="1625"/>
    <cellStyle name="20% - 强调文字颜色 6 3 2 9" xfId="1628"/>
    <cellStyle name="20% - 强调文字颜色 6 3 3" xfId="1630"/>
    <cellStyle name="20% - 强调文字颜色 6 3 3 2" xfId="1632"/>
    <cellStyle name="20% - 强调文字颜色 6 3 3 2 2" xfId="1633"/>
    <cellStyle name="20% - 强调文字颜色 6 3 3 3" xfId="1634"/>
    <cellStyle name="20% - 强调文字颜色 6 3 3 4" xfId="1635"/>
    <cellStyle name="20% - 强调文字颜色 6 3 3 5" xfId="1637"/>
    <cellStyle name="20% - 强调文字颜色 6 3 4" xfId="1150"/>
    <cellStyle name="20% - 强调文字颜色 6 3 4 2" xfId="1639"/>
    <cellStyle name="20% - 强调文字颜色 6 3 4 2 2" xfId="1640"/>
    <cellStyle name="20% - 强调文字颜色 6 3 4 3" xfId="1641"/>
    <cellStyle name="20% - 强调文字颜色 6 3 4 4" xfId="1642"/>
    <cellStyle name="20% - 强调文字颜色 6 3 4 5" xfId="626"/>
    <cellStyle name="20% - 强调文字颜色 6 3 5" xfId="82"/>
    <cellStyle name="20% - 强调文字颜色 6 3 5 2" xfId="1643"/>
    <cellStyle name="20% - 强调文字颜色 6 3 5 3" xfId="1644"/>
    <cellStyle name="20% - 强调文字颜色 6 3 6" xfId="1645"/>
    <cellStyle name="20% - 强调文字颜色 6 3 6 2" xfId="1646"/>
    <cellStyle name="20% - 强调文字颜色 6 3 6 2 2" xfId="1647"/>
    <cellStyle name="20% - 强调文字颜色 6 3 6 3" xfId="1648"/>
    <cellStyle name="20% - 强调文字颜色 6 3 6 4" xfId="1649"/>
    <cellStyle name="20% - 强调文字颜色 6 3 7" xfId="1651"/>
    <cellStyle name="20% - 强调文字颜色 6 3 7 2" xfId="1652"/>
    <cellStyle name="20% - 强调文字颜色 6 3 8" xfId="1654"/>
    <cellStyle name="20% - 强调文字颜色 6 3 8 2" xfId="1655"/>
    <cellStyle name="20% - 强调文字颜色 6 3 9" xfId="1656"/>
    <cellStyle name="20% - 强调文字颜色 6 3_重大项目2月底 尹20130314陈才" xfId="1462"/>
    <cellStyle name="20% - 强调文字颜色 6 4" xfId="1657"/>
    <cellStyle name="20% - 强调文字颜色 6 4 2" xfId="1660"/>
    <cellStyle name="20% - 强调文字颜色 6 4 2 2" xfId="37"/>
    <cellStyle name="20% - 强调文字颜色 6 4 3" xfId="1663"/>
    <cellStyle name="20% - 强调文字颜色 6 4 4" xfId="1664"/>
    <cellStyle name="20% - 强调文字颜色 6 5" xfId="1667"/>
    <cellStyle name="20% - 强调文字颜色 6 5 2" xfId="1670"/>
    <cellStyle name="20% - 强调文字颜色 6 5 2 2" xfId="335"/>
    <cellStyle name="20% - 强调文字颜色 6 5 3" xfId="1673"/>
    <cellStyle name="20% - 强调文字颜色 6 5 4" xfId="1050"/>
    <cellStyle name="20% - 强调文字颜色 6 5 5" xfId="1584"/>
    <cellStyle name="20% - 强调文字颜色 6 6" xfId="1674"/>
    <cellStyle name="20% - 强调文字颜色 6 6 2" xfId="1677"/>
    <cellStyle name="20% - 强调文字颜色 6 6 2 2" xfId="1678"/>
    <cellStyle name="20% - 强调文字颜色 6 6 3" xfId="1681"/>
    <cellStyle name="20% - 强调文字颜色 6 6 4" xfId="1682"/>
    <cellStyle name="20% - 强调文字颜色 6 6 5" xfId="1683"/>
    <cellStyle name="20% - 强调文字颜色 6 7" xfId="1684"/>
    <cellStyle name="20% - 强调文字颜色 6 7 2" xfId="1687"/>
    <cellStyle name="20% - 强调文字颜色 6 7 2 2" xfId="1688"/>
    <cellStyle name="20% - 强调文字颜色 6 7 3" xfId="1690"/>
    <cellStyle name="20% - 强调文字颜色 6 7 4" xfId="1691"/>
    <cellStyle name="20% - 强调文字颜色 6 7 5" xfId="1692"/>
    <cellStyle name="20% - 强调文字颜色 6 8" xfId="1693"/>
    <cellStyle name="20% - 强调文字颜色 6 8 2" xfId="1696"/>
    <cellStyle name="20% - 强调文字颜色 6 8 2 2" xfId="1384"/>
    <cellStyle name="20% - 强调文字颜色 6 8 3" xfId="1699"/>
    <cellStyle name="20% - 强调文字颜色 6 8 4" xfId="1700"/>
    <cellStyle name="20% - 强调文字颜色 6 8 5" xfId="1701"/>
    <cellStyle name="20% - 强调文字颜色 6 9" xfId="575"/>
    <cellStyle name="20% - 强调文字颜色 6 9 2" xfId="1705"/>
    <cellStyle name="20% - 强调文字颜色 6 9 3" xfId="1709"/>
    <cellStyle name="20% - 着色 1" xfId="1710"/>
    <cellStyle name="20% - 着色 2" xfId="1712"/>
    <cellStyle name="20% - 着色 3" xfId="1714"/>
    <cellStyle name="20% - 着色 4" xfId="1715"/>
    <cellStyle name="20% - 着色 5" xfId="1716"/>
    <cellStyle name="20% - 着色 6" xfId="1717"/>
    <cellStyle name="40% - 强调文字颜色 1 10" xfId="1718"/>
    <cellStyle name="40% - 强调文字颜色 1 10 2" xfId="1719"/>
    <cellStyle name="40% - 强调文字颜色 1 10 3" xfId="1720"/>
    <cellStyle name="40% - 强调文字颜色 1 11" xfId="1721"/>
    <cellStyle name="40% - 强调文字颜色 1 12" xfId="1722"/>
    <cellStyle name="40% - 强调文字颜色 1 2" xfId="1723"/>
    <cellStyle name="40% - 强调文字颜色 1 2 10" xfId="1726"/>
    <cellStyle name="40% - 强调文字颜色 1 2 11" xfId="1727"/>
    <cellStyle name="40% - 强调文字颜色 1 2 2" xfId="1732"/>
    <cellStyle name="40% - 强调文字颜色 1 2 2 10" xfId="1733"/>
    <cellStyle name="40% - 强调文字颜色 1 2 2 2" xfId="1734"/>
    <cellStyle name="40% - 强调文字颜色 1 2 2 2 2" xfId="1735"/>
    <cellStyle name="40% - 强调文字颜色 1 2 2 2 2 2" xfId="1736"/>
    <cellStyle name="40% - 强调文字颜色 1 2 2 2 3" xfId="1737"/>
    <cellStyle name="40% - 强调文字颜色 1 2 2 2 4" xfId="1738"/>
    <cellStyle name="40% - 强调文字颜色 1 2 2 2 5" xfId="1739"/>
    <cellStyle name="40% - 强调文字颜色 1 2 2 3" xfId="1741"/>
    <cellStyle name="40% - 强调文字颜色 1 2 2 3 2" xfId="1743"/>
    <cellStyle name="40% - 强调文字颜色 1 2 2 3 2 2" xfId="1747"/>
    <cellStyle name="40% - 强调文字颜色 1 2 2 3 3" xfId="1749"/>
    <cellStyle name="40% - 强调文字颜色 1 2 2 3 4" xfId="1750"/>
    <cellStyle name="40% - 强调文字颜色 1 2 2 4" xfId="1752"/>
    <cellStyle name="40% - 强调文字颜色 1 2 2 4 2" xfId="1753"/>
    <cellStyle name="40% - 强调文字颜色 1 2 2 4 2 2" xfId="1754"/>
    <cellStyle name="40% - 强调文字颜色 1 2 2 4 3" xfId="1755"/>
    <cellStyle name="40% - 强调文字颜色 1 2 2 4 4" xfId="1756"/>
    <cellStyle name="40% - 强调文字颜色 1 2 2 4 5" xfId="1758"/>
    <cellStyle name="40% - 强调文字颜色 1 2 2 5" xfId="1759"/>
    <cellStyle name="40% - 强调文字颜色 1 2 2 5 2" xfId="1761"/>
    <cellStyle name="40% - 强调文字颜色 1 2 2 5 3" xfId="1763"/>
    <cellStyle name="40% - 强调文字颜色 1 2 2 6" xfId="1764"/>
    <cellStyle name="40% - 强调文字颜色 1 2 2 6 2" xfId="1767"/>
    <cellStyle name="40% - 强调文字颜色 1 2 2 6 2 2" xfId="1768"/>
    <cellStyle name="40% - 强调文字颜色 1 2 2 6 3" xfId="1769"/>
    <cellStyle name="40% - 强调文字颜色 1 2 2 6 4" xfId="1770"/>
    <cellStyle name="40% - 强调文字颜色 1 2 2 7" xfId="1771"/>
    <cellStyle name="40% - 强调文字颜色 1 2 2 7 2" xfId="1774"/>
    <cellStyle name="40% - 强调文字颜色 1 2 2 8" xfId="1776"/>
    <cellStyle name="40% - 强调文字颜色 1 2 2 8 2" xfId="1114"/>
    <cellStyle name="40% - 强调文字颜色 1 2 2 9" xfId="1780"/>
    <cellStyle name="40% - 强调文字颜色 1 2 3" xfId="1782"/>
    <cellStyle name="40% - 强调文字颜色 1 2 3 2" xfId="1783"/>
    <cellStyle name="40% - 强调文字颜色 1 2 3 2 2" xfId="1784"/>
    <cellStyle name="40% - 强调文字颜色 1 2 3 3" xfId="1786"/>
    <cellStyle name="40% - 强调文字颜色 1 2 3 4" xfId="1789"/>
    <cellStyle name="40% - 强调文字颜色 1 2 3 5" xfId="1201"/>
    <cellStyle name="40% - 强调文字颜色 1 2 4" xfId="1790"/>
    <cellStyle name="40% - 强调文字颜色 1 2 4 2" xfId="1791"/>
    <cellStyle name="40% - 强调文字颜色 1 2 4 2 2" xfId="1792"/>
    <cellStyle name="40% - 强调文字颜色 1 2 4 3" xfId="1794"/>
    <cellStyle name="40% - 强调文字颜色 1 2 4 4" xfId="1796"/>
    <cellStyle name="40% - 强调文字颜色 1 2 5" xfId="1797"/>
    <cellStyle name="40% - 强调文字颜色 1 2 5 2" xfId="1799"/>
    <cellStyle name="40% - 强调文字颜色 1 2 5 2 2" xfId="1800"/>
    <cellStyle name="40% - 强调文字颜色 1 2 5 3" xfId="1803"/>
    <cellStyle name="40% - 强调文字颜色 1 2 5 4" xfId="1806"/>
    <cellStyle name="40% - 强调文字颜色 1 2 5 5" xfId="1233"/>
    <cellStyle name="40% - 强调文字颜色 1 2 6" xfId="718"/>
    <cellStyle name="40% - 强调文字颜色 1 2 6 2" xfId="723"/>
    <cellStyle name="40% - 强调文字颜色 1 2 6 3" xfId="1811"/>
    <cellStyle name="40% - 强调文字颜色 1 2 7" xfId="727"/>
    <cellStyle name="40% - 强调文字颜色 1 2 7 2" xfId="1815"/>
    <cellStyle name="40% - 强调文字颜色 1 2 7 2 2" xfId="1818"/>
    <cellStyle name="40% - 强调文字颜色 1 2 7 3" xfId="1823"/>
    <cellStyle name="40% - 强调文字颜色 1 2 7 4" xfId="1826"/>
    <cellStyle name="40% - 强调文字颜色 1 2 8" xfId="100"/>
    <cellStyle name="40% - 强调文字颜色 1 2 8 2" xfId="1829"/>
    <cellStyle name="40% - 强调文字颜色 1 2 9" xfId="76"/>
    <cellStyle name="40% - 强调文字颜色 1 2 9 2" xfId="1832"/>
    <cellStyle name="40% - 强调文字颜色 1 2_重大项目2月底 尹20130314陈才" xfId="1836"/>
    <cellStyle name="40% - 强调文字颜色 1 3" xfId="1838"/>
    <cellStyle name="40% - 强调文字颜色 1 3 10" xfId="1839"/>
    <cellStyle name="40% - 强调文字颜色 1 3 2" xfId="1841"/>
    <cellStyle name="40% - 强调文字颜色 1 3 2 10" xfId="1842"/>
    <cellStyle name="40% - 强调文字颜色 1 3 2 2" xfId="1489"/>
    <cellStyle name="40% - 强调文字颜色 1 3 2 2 2" xfId="1846"/>
    <cellStyle name="40% - 强调文字颜色 1 3 2 2 2 2" xfId="1847"/>
    <cellStyle name="40% - 强调文字颜色 1 3 2 2 3" xfId="1848"/>
    <cellStyle name="40% - 强调文字颜色 1 3 2 2 4" xfId="1849"/>
    <cellStyle name="40% - 强调文字颜色 1 3 2 2 5" xfId="1850"/>
    <cellStyle name="40% - 强调文字颜色 1 3 2 3" xfId="1851"/>
    <cellStyle name="40% - 强调文字颜色 1 3 2 3 2" xfId="1853"/>
    <cellStyle name="40% - 强调文字颜色 1 3 2 3 2 2" xfId="1854"/>
    <cellStyle name="40% - 强调文字颜色 1 3 2 3 3" xfId="1858"/>
    <cellStyle name="40% - 强调文字颜色 1 3 2 3 4" xfId="1859"/>
    <cellStyle name="40% - 强调文字颜色 1 3 2 4" xfId="1860"/>
    <cellStyle name="40% - 强调文字颜色 1 3 2 4 2" xfId="1861"/>
    <cellStyle name="40% - 强调文字颜色 1 3 2 4 2 2" xfId="1862"/>
    <cellStyle name="40% - 强调文字颜色 1 3 2 4 3" xfId="1863"/>
    <cellStyle name="40% - 强调文字颜色 1 3 2 4 4" xfId="1864"/>
    <cellStyle name="40% - 强调文字颜色 1 3 2 4 5" xfId="1866"/>
    <cellStyle name="40% - 强调文字颜色 1 3 2 5" xfId="1867"/>
    <cellStyle name="40% - 强调文字颜色 1 3 2 5 2" xfId="1869"/>
    <cellStyle name="40% - 强调文字颜色 1 3 2 5 3" xfId="1871"/>
    <cellStyle name="40% - 强调文字颜色 1 3 2 6" xfId="1872"/>
    <cellStyle name="40% - 强调文字颜色 1 3 2 6 2" xfId="1874"/>
    <cellStyle name="40% - 强调文字颜色 1 3 2 6 2 2" xfId="1875"/>
    <cellStyle name="40% - 强调文字颜色 1 3 2 6 3" xfId="1876"/>
    <cellStyle name="40% - 强调文字颜色 1 3 2 6 4" xfId="1877"/>
    <cellStyle name="40% - 强调文字颜色 1 3 2 7" xfId="1878"/>
    <cellStyle name="40% - 强调文字颜色 1 3 2 7 2" xfId="1884"/>
    <cellStyle name="40% - 强调文字颜色 1 3 2 8" xfId="1886"/>
    <cellStyle name="40% - 强调文字颜色 1 3 2 8 2" xfId="1391"/>
    <cellStyle name="40% - 强调文字颜色 1 3 2 9" xfId="1893"/>
    <cellStyle name="40% - 强调文字颜色 1 3 3" xfId="1895"/>
    <cellStyle name="40% - 强调文字颜色 1 3 3 2" xfId="1896"/>
    <cellStyle name="40% - 强调文字颜色 1 3 3 2 2" xfId="1897"/>
    <cellStyle name="40% - 强调文字颜色 1 3 3 3" xfId="1898"/>
    <cellStyle name="40% - 强调文字颜色 1 3 3 4" xfId="1899"/>
    <cellStyle name="40% - 强调文字颜色 1 3 3 5" xfId="1273"/>
    <cellStyle name="40% - 强调文字颜色 1 3 4" xfId="1901"/>
    <cellStyle name="40% - 强调文字颜色 1 3 4 2" xfId="1902"/>
    <cellStyle name="40% - 强调文字颜色 1 3 4 2 2" xfId="1903"/>
    <cellStyle name="40% - 强调文字颜色 1 3 4 3" xfId="1904"/>
    <cellStyle name="40% - 强调文字颜色 1 3 4 4" xfId="1905"/>
    <cellStyle name="40% - 强调文字颜色 1 3 4 5" xfId="1906"/>
    <cellStyle name="40% - 强调文字颜色 1 3 5" xfId="1908"/>
    <cellStyle name="40% - 强调文字颜色 1 3 5 2" xfId="1909"/>
    <cellStyle name="40% - 强调文字颜色 1 3 5 3" xfId="1910"/>
    <cellStyle name="40% - 强调文字颜色 1 3 6" xfId="734"/>
    <cellStyle name="40% - 强调文字颜色 1 3 6 2" xfId="1913"/>
    <cellStyle name="40% - 强调文字颜色 1 3 6 2 2" xfId="1914"/>
    <cellStyle name="40% - 强调文字颜色 1 3 6 3" xfId="1920"/>
    <cellStyle name="40% - 强调文字颜色 1 3 6 4" xfId="1921"/>
    <cellStyle name="40% - 强调文字颜色 1 3 7" xfId="739"/>
    <cellStyle name="40% - 强调文字颜色 1 3 7 2" xfId="1925"/>
    <cellStyle name="40% - 强调文字颜色 1 3 8" xfId="1928"/>
    <cellStyle name="40% - 强调文字颜色 1 3 8 2" xfId="1592"/>
    <cellStyle name="40% - 强调文字颜色 1 3 9" xfId="1932"/>
    <cellStyle name="40% - 强调文字颜色 1 3_重大项目2月底 尹20130314陈才" xfId="1936"/>
    <cellStyle name="40% - 强调文字颜色 1 4" xfId="1014"/>
    <cellStyle name="40% - 强调文字颜色 1 4 2" xfId="1938"/>
    <cellStyle name="40% - 强调文字颜色 1 4 2 2" xfId="1940"/>
    <cellStyle name="40% - 强调文字颜色 1 4 3" xfId="1942"/>
    <cellStyle name="40% - 强调文字颜色 1 4 4" xfId="1945"/>
    <cellStyle name="40% - 强调文字颜色 1 5" xfId="1947"/>
    <cellStyle name="40% - 强调文字颜色 1 5 2" xfId="1949"/>
    <cellStyle name="40% - 强调文字颜色 1 5 2 2" xfId="1951"/>
    <cellStyle name="40% - 强调文字颜色 1 5 3" xfId="251"/>
    <cellStyle name="40% - 强调文字颜色 1 5 4" xfId="1952"/>
    <cellStyle name="40% - 强调文字颜色 1 5 5" xfId="1954"/>
    <cellStyle name="40% - 强调文字颜色 1 6" xfId="1370"/>
    <cellStyle name="40% - 强调文字颜色 1 6 2" xfId="1956"/>
    <cellStyle name="40% - 强调文字颜色 1 6 2 2" xfId="1957"/>
    <cellStyle name="40% - 强调文字颜色 1 6 3" xfId="1959"/>
    <cellStyle name="40% - 强调文字颜色 1 6 4" xfId="1960"/>
    <cellStyle name="40% - 强调文字颜色 1 6 5" xfId="1962"/>
    <cellStyle name="40% - 强调文字颜色 1 7" xfId="1966"/>
    <cellStyle name="40% - 强调文字颜色 1 7 2" xfId="1968"/>
    <cellStyle name="40% - 强调文字颜色 1 7 2 2" xfId="1970"/>
    <cellStyle name="40% - 强调文字颜色 1 7 3" xfId="1972"/>
    <cellStyle name="40% - 强调文字颜色 1 7 4" xfId="1973"/>
    <cellStyle name="40% - 强调文字颜色 1 7 5" xfId="1975"/>
    <cellStyle name="40% - 强调文字颜色 1 8" xfId="1979"/>
    <cellStyle name="40% - 强调文字颜色 1 8 2" xfId="1980"/>
    <cellStyle name="40% - 强调文字颜色 1 8 2 2" xfId="810"/>
    <cellStyle name="40% - 强调文字颜色 1 8 3" xfId="1981"/>
    <cellStyle name="40% - 强调文字颜色 1 8 4" xfId="1982"/>
    <cellStyle name="40% - 强调文字颜色 1 8 5" xfId="59"/>
    <cellStyle name="40% - 强调文字颜色 1 9" xfId="1984"/>
    <cellStyle name="40% - 强调文字颜色 1 9 2" xfId="1985"/>
    <cellStyle name="40% - 强调文字颜色 1 9 3" xfId="1986"/>
    <cellStyle name="40% - 强调文字颜色 2 10" xfId="556"/>
    <cellStyle name="40% - 强调文字颜色 2 10 2" xfId="1987"/>
    <cellStyle name="40% - 强调文字颜色 2 10 3" xfId="1988"/>
    <cellStyle name="40% - 强调文字颜色 2 11" xfId="144"/>
    <cellStyle name="40% - 强调文字颜色 2 12" xfId="33"/>
    <cellStyle name="40% - 强调文字颜色 2 2" xfId="1989"/>
    <cellStyle name="40% - 强调文字颜色 2 2 10" xfId="770"/>
    <cellStyle name="40% - 强调文字颜色 2 2 11" xfId="497"/>
    <cellStyle name="40% - 强调文字颜色 2 2 2" xfId="1992"/>
    <cellStyle name="40% - 强调文字颜色 2 2 2 10" xfId="1993"/>
    <cellStyle name="40% - 强调文字颜色 2 2 2 2" xfId="1994"/>
    <cellStyle name="40% - 强调文字颜色 2 2 2 2 2" xfId="1997"/>
    <cellStyle name="40% - 强调文字颜色 2 2 2 2 2 2" xfId="1999"/>
    <cellStyle name="40% - 强调文字颜色 2 2 2 2 3" xfId="2002"/>
    <cellStyle name="40% - 强调文字颜色 2 2 2 2 4" xfId="2005"/>
    <cellStyle name="40% - 强调文字颜色 2 2 2 2 5" xfId="2009"/>
    <cellStyle name="40% - 强调文字颜色 2 2 2 3" xfId="2010"/>
    <cellStyle name="40% - 强调文字颜色 2 2 2 3 2" xfId="2013"/>
    <cellStyle name="40% - 强调文字颜色 2 2 2 3 2 2" xfId="2014"/>
    <cellStyle name="40% - 强调文字颜色 2 2 2 3 3" xfId="2017"/>
    <cellStyle name="40% - 强调文字颜色 2 2 2 3 4" xfId="2019"/>
    <cellStyle name="40% - 强调文字颜色 2 2 2 4" xfId="2020"/>
    <cellStyle name="40% - 强调文字颜色 2 2 2 4 2" xfId="2024"/>
    <cellStyle name="40% - 强调文字颜色 2 2 2 4 2 2" xfId="2025"/>
    <cellStyle name="40% - 强调文字颜色 2 2 2 4 3" xfId="2029"/>
    <cellStyle name="40% - 强调文字颜色 2 2 2 4 4" xfId="2030"/>
    <cellStyle name="40% - 强调文字颜色 2 2 2 4 5" xfId="2033"/>
    <cellStyle name="40% - 强调文字颜色 2 2 2 5" xfId="2034"/>
    <cellStyle name="40% - 强调文字颜色 2 2 2 5 2" xfId="2037"/>
    <cellStyle name="40% - 强调文字颜色 2 2 2 5 3" xfId="2039"/>
    <cellStyle name="40% - 强调文字颜色 2 2 2 6" xfId="2040"/>
    <cellStyle name="40% - 强调文字颜色 2 2 2 6 2" xfId="2043"/>
    <cellStyle name="40% - 强调文字颜色 2 2 2 6 2 2" xfId="2044"/>
    <cellStyle name="40% - 强调文字颜色 2 2 2 6 3" xfId="2047"/>
    <cellStyle name="40% - 强调文字颜色 2 2 2 6 4" xfId="2048"/>
    <cellStyle name="40% - 强调文字颜色 2 2 2 7" xfId="2051"/>
    <cellStyle name="40% - 强调文字颜色 2 2 2 7 2" xfId="2054"/>
    <cellStyle name="40% - 强调文字颜色 2 2 2 8" xfId="2057"/>
    <cellStyle name="40% - 强调文字颜色 2 2 2 8 2" xfId="2059"/>
    <cellStyle name="40% - 强调文字颜色 2 2 2 9" xfId="818"/>
    <cellStyle name="40% - 强调文字颜色 2 2 3" xfId="2061"/>
    <cellStyle name="40% - 强调文字颜色 2 2 3 2" xfId="2062"/>
    <cellStyle name="40% - 强调文字颜色 2 2 3 2 2" xfId="11"/>
    <cellStyle name="40% - 强调文字颜色 2 2 3 3" xfId="2063"/>
    <cellStyle name="40% - 强调文字颜色 2 2 3 4" xfId="2066"/>
    <cellStyle name="40% - 强调文字颜色 2 2 3 5" xfId="1357"/>
    <cellStyle name="40% - 强调文字颜色 2 2 4" xfId="2067"/>
    <cellStyle name="40% - 强调文字颜色 2 2 4 2" xfId="2068"/>
    <cellStyle name="40% - 强调文字颜色 2 2 4 2 2" xfId="43"/>
    <cellStyle name="40% - 强调文字颜色 2 2 4 3" xfId="2069"/>
    <cellStyle name="40% - 强调文字颜色 2 2 4 4" xfId="2071"/>
    <cellStyle name="40% - 强调文字颜色 2 2 5" xfId="2072"/>
    <cellStyle name="40% - 强调文字颜色 2 2 5 2" xfId="2073"/>
    <cellStyle name="40% - 强调文字颜色 2 2 5 2 2" xfId="2075"/>
    <cellStyle name="40% - 强调文字颜色 2 2 5 3" xfId="2076"/>
    <cellStyle name="40% - 强调文字颜色 2 2 5 4" xfId="2078"/>
    <cellStyle name="40% - 强调文字颜色 2 2 5 5" xfId="1378"/>
    <cellStyle name="40% - 强调文字颜色 2 2 6" xfId="2080"/>
    <cellStyle name="40% - 强调文字颜色 2 2 6 2" xfId="2081"/>
    <cellStyle name="40% - 强调文字颜色 2 2 6 3" xfId="2082"/>
    <cellStyle name="40% - 强调文字颜色 2 2 7" xfId="165"/>
    <cellStyle name="40% - 强调文字颜色 2 2 7 2" xfId="23"/>
    <cellStyle name="40% - 强调文字颜色 2 2 7 2 2" xfId="170"/>
    <cellStyle name="40% - 强调文字颜色 2 2 7 3" xfId="174"/>
    <cellStyle name="40% - 强调文字颜色 2 2 7 4" xfId="185"/>
    <cellStyle name="40% - 强调文字颜色 2 2 8" xfId="226"/>
    <cellStyle name="40% - 强调文字颜色 2 2 8 2" xfId="231"/>
    <cellStyle name="40% - 强调文字颜色 2 2 9" xfId="245"/>
    <cellStyle name="40% - 强调文字颜色 2 2 9 2" xfId="248"/>
    <cellStyle name="40% - 强调文字颜色 2 2_重大项目2月底 尹20130314陈才" xfId="2085"/>
    <cellStyle name="40% - 强调文字颜色 2 3" xfId="2086"/>
    <cellStyle name="40% - 强调文字颜色 2 3 10" xfId="2088"/>
    <cellStyle name="40% - 强调文字颜色 2 3 2" xfId="2090"/>
    <cellStyle name="40% - 强调文字颜色 2 3 2 10" xfId="2091"/>
    <cellStyle name="40% - 强调文字颜色 2 3 2 2" xfId="2092"/>
    <cellStyle name="40% - 强调文字颜色 2 3 2 2 2" xfId="1304"/>
    <cellStyle name="40% - 强调文字颜色 2 3 2 2 2 2" xfId="1308"/>
    <cellStyle name="40% - 强调文字颜色 2 3 2 2 3" xfId="1314"/>
    <cellStyle name="40% - 强调文字颜色 2 3 2 2 4" xfId="1333"/>
    <cellStyle name="40% - 强调文字颜色 2 3 2 2 5" xfId="1340"/>
    <cellStyle name="40% - 强调文字颜色 2 3 2 3" xfId="2094"/>
    <cellStyle name="40% - 强调文字颜色 2 3 2 3 2" xfId="1414"/>
    <cellStyle name="40% - 强调文字颜色 2 3 2 3 2 2" xfId="1418"/>
    <cellStyle name="40% - 强调文字颜色 2 3 2 3 3" xfId="1429"/>
    <cellStyle name="40% - 强调文字颜色 2 3 2 3 4" xfId="1436"/>
    <cellStyle name="40% - 强调文字颜色 2 3 2 4" xfId="2096"/>
    <cellStyle name="40% - 强调文字颜色 2 3 2 4 2" xfId="2098"/>
    <cellStyle name="40% - 强调文字颜色 2 3 2 4 2 2" xfId="2101"/>
    <cellStyle name="40% - 强调文字颜色 2 3 2 4 3" xfId="2104"/>
    <cellStyle name="40% - 强调文字颜色 2 3 2 4 4" xfId="2107"/>
    <cellStyle name="40% - 强调文字颜色 2 3 2 4 5" xfId="2110"/>
    <cellStyle name="40% - 强调文字颜色 2 3 2 5" xfId="2112"/>
    <cellStyle name="40% - 强调文字颜色 2 3 2 5 2" xfId="2114"/>
    <cellStyle name="40% - 强调文字颜色 2 3 2 5 3" xfId="2118"/>
    <cellStyle name="40% - 强调文字颜色 2 3 2 6" xfId="2121"/>
    <cellStyle name="40% - 强调文字颜色 2 3 2 6 2" xfId="2123"/>
    <cellStyle name="40% - 强调文字颜色 2 3 2 6 2 2" xfId="2125"/>
    <cellStyle name="40% - 强调文字颜色 2 3 2 6 3" xfId="2128"/>
    <cellStyle name="40% - 强调文字颜色 2 3 2 6 4" xfId="2131"/>
    <cellStyle name="40% - 强调文字颜色 2 3 2 7" xfId="2136"/>
    <cellStyle name="40% - 强调文字颜色 2 3 2 7 2" xfId="2139"/>
    <cellStyle name="40% - 强调文字颜色 2 3 2 8" xfId="2144"/>
    <cellStyle name="40% - 强调文字颜色 2 3 2 8 2" xfId="2146"/>
    <cellStyle name="40% - 强调文字颜色 2 3 2 9" xfId="2149"/>
    <cellStyle name="40% - 强调文字颜色 2 3 3" xfId="2151"/>
    <cellStyle name="40% - 强调文字颜色 2 3 3 2" xfId="2152"/>
    <cellStyle name="40% - 强调文字颜色 2 3 3 2 2" xfId="1559"/>
    <cellStyle name="40% - 强调文字颜色 2 3 3 3" xfId="2153"/>
    <cellStyle name="40% - 强调文字颜色 2 3 3 4" xfId="2154"/>
    <cellStyle name="40% - 强调文字颜色 2 3 3 5" xfId="1399"/>
    <cellStyle name="40% - 强调文字颜色 2 3 4" xfId="2155"/>
    <cellStyle name="40% - 强调文字颜色 2 3 4 2" xfId="2156"/>
    <cellStyle name="40% - 强调文字颜色 2 3 4 2 2" xfId="2157"/>
    <cellStyle name="40% - 强调文字颜色 2 3 4 3" xfId="2158"/>
    <cellStyle name="40% - 强调文字颜色 2 3 4 4" xfId="2159"/>
    <cellStyle name="40% - 强调文字颜色 2 3 4 5" xfId="2160"/>
    <cellStyle name="40% - 强调文字颜色 2 3 5" xfId="2161"/>
    <cellStyle name="40% - 强调文字颜色 2 3 5 2" xfId="2162"/>
    <cellStyle name="40% - 强调文字颜色 2 3 5 3" xfId="2163"/>
    <cellStyle name="40% - 强调文字颜色 2 3 6" xfId="2166"/>
    <cellStyle name="40% - 强调文字颜色 2 3 6 2" xfId="2167"/>
    <cellStyle name="40% - 强调文字颜色 2 3 6 2 2" xfId="2168"/>
    <cellStyle name="40% - 强调文字颜色 2 3 6 3" xfId="2169"/>
    <cellStyle name="40% - 强调文字颜色 2 3 6 4" xfId="2170"/>
    <cellStyle name="40% - 强调文字颜色 2 3 7" xfId="300"/>
    <cellStyle name="40% - 强调文字颜色 2 3 7 2" xfId="304"/>
    <cellStyle name="40% - 强调文字颜色 2 3 8" xfId="345"/>
    <cellStyle name="40% - 强调文字颜色 2 3 8 2" xfId="350"/>
    <cellStyle name="40% - 强调文字颜色 2 3 9" xfId="356"/>
    <cellStyle name="40% - 强调文字颜色 2 3_重大项目2月底 尹20130314陈才" xfId="2172"/>
    <cellStyle name="40% - 强调文字颜色 2 4" xfId="2173"/>
    <cellStyle name="40% - 强调文字颜色 2 4 2" xfId="2175"/>
    <cellStyle name="40% - 强调文字颜色 2 4 2 2" xfId="2176"/>
    <cellStyle name="40% - 强调文字颜色 2 4 3" xfId="2177"/>
    <cellStyle name="40% - 强调文字颜色 2 4 4" xfId="2179"/>
    <cellStyle name="40% - 强调文字颜色 2 5" xfId="2180"/>
    <cellStyle name="40% - 强调文字颜色 2 5 2" xfId="2182"/>
    <cellStyle name="40% - 强调文字颜色 2 5 2 2" xfId="16"/>
    <cellStyle name="40% - 强调文字颜色 2 5 3" xfId="86"/>
    <cellStyle name="40% - 强调文字颜色 2 5 4" xfId="2183"/>
    <cellStyle name="40% - 强调文字颜色 2 5 5" xfId="2185"/>
    <cellStyle name="40% - 强调文字颜色 2 6" xfId="2186"/>
    <cellStyle name="40% - 强调文字颜色 2 6 2" xfId="1760"/>
    <cellStyle name="40% - 强调文字颜色 2 6 2 2" xfId="1762"/>
    <cellStyle name="40% - 强调文字颜色 2 6 3" xfId="1765"/>
    <cellStyle name="40% - 强调文字颜色 2 6 4" xfId="1772"/>
    <cellStyle name="40% - 强调文字颜色 2 6 5" xfId="1777"/>
    <cellStyle name="40% - 强调文字颜色 2 7" xfId="1197"/>
    <cellStyle name="40% - 强调文字颜色 2 7 2" xfId="1202"/>
    <cellStyle name="40% - 强调文字颜色 2 7 2 2" xfId="1204"/>
    <cellStyle name="40% - 强调文字颜色 2 7 3" xfId="1206"/>
    <cellStyle name="40% - 强调文字颜色 2 7 4" xfId="1208"/>
    <cellStyle name="40% - 强调文字颜色 2 7 5" xfId="1211"/>
    <cellStyle name="40% - 强调文字颜色 2 8" xfId="1214"/>
    <cellStyle name="40% - 强调文字颜色 2 8 2" xfId="1218"/>
    <cellStyle name="40% - 强调文字颜色 2 8 2 2" xfId="1221"/>
    <cellStyle name="40% - 强调文字颜色 2 8 3" xfId="1224"/>
    <cellStyle name="40% - 强调文字颜色 2 8 4" xfId="1227"/>
    <cellStyle name="40% - 强调文字颜色 2 8 5" xfId="2188"/>
    <cellStyle name="40% - 强调文字颜色 2 9" xfId="1229"/>
    <cellStyle name="40% - 强调文字颜色 2 9 2" xfId="1234"/>
    <cellStyle name="40% - 强调文字颜色 2 9 3" xfId="1241"/>
    <cellStyle name="40% - 强调文字颜色 3 10" xfId="2189"/>
    <cellStyle name="40% - 强调文字颜色 3 10 2" xfId="2191"/>
    <cellStyle name="40% - 强调文字颜色 3 10 3" xfId="2193"/>
    <cellStyle name="40% - 强调文字颜色 3 11" xfId="462"/>
    <cellStyle name="40% - 强调文字颜色 3 12" xfId="473"/>
    <cellStyle name="40% - 强调文字颜色 3 2" xfId="2198"/>
    <cellStyle name="40% - 强调文字颜色 3 2 10" xfId="2200"/>
    <cellStyle name="40% - 强调文字颜色 3 2 11" xfId="2202"/>
    <cellStyle name="40% - 强调文字颜色 3 2 2" xfId="2205"/>
    <cellStyle name="40% - 强调文字颜色 3 2 2 10" xfId="202"/>
    <cellStyle name="40% - 强调文字颜色 3 2 2 2" xfId="2207"/>
    <cellStyle name="40% - 强调文字颜色 3 2 2 2 2" xfId="2212"/>
    <cellStyle name="40% - 强调文字颜色 3 2 2 2 2 2" xfId="2214"/>
    <cellStyle name="40% - 强调文字颜色 3 2 2 2 3" xfId="2218"/>
    <cellStyle name="40% - 强调文字颜色 3 2 2 2 4" xfId="2222"/>
    <cellStyle name="40% - 强调文字颜色 3 2 2 2 5" xfId="65"/>
    <cellStyle name="40% - 强调文字颜色 3 2 2 3" xfId="2224"/>
    <cellStyle name="40% - 强调文字颜色 3 2 2 3 2" xfId="2227"/>
    <cellStyle name="40% - 强调文字颜色 3 2 2 3 2 2" xfId="863"/>
    <cellStyle name="40% - 强调文字颜色 3 2 2 3 3" xfId="2231"/>
    <cellStyle name="40% - 强调文字颜色 3 2 2 3 4" xfId="2233"/>
    <cellStyle name="40% - 强调文字颜色 3 2 2 4" xfId="2234"/>
    <cellStyle name="40% - 强调文字颜色 3 2 2 4 2" xfId="1881"/>
    <cellStyle name="40% - 强调文字颜色 3 2 2 4 2 2" xfId="1883"/>
    <cellStyle name="40% - 强调文字颜色 3 2 2 4 3" xfId="1889"/>
    <cellStyle name="40% - 强调文字颜色 3 2 2 4 4" xfId="1891"/>
    <cellStyle name="40% - 强调文字颜色 3 2 2 4 5" xfId="447"/>
    <cellStyle name="40% - 强调文字颜色 3 2 2 5" xfId="2235"/>
    <cellStyle name="40% - 强调文字颜色 3 2 2 5 2" xfId="2238"/>
    <cellStyle name="40% - 强调文字颜色 3 2 2 5 3" xfId="2242"/>
    <cellStyle name="40% - 强调文字颜色 3 2 2 6" xfId="2243"/>
    <cellStyle name="40% - 强调文字颜色 3 2 2 6 2" xfId="1845"/>
    <cellStyle name="40% - 强调文字颜色 3 2 2 6 2 2" xfId="2246"/>
    <cellStyle name="40% - 强调文字颜色 3 2 2 6 3" xfId="2250"/>
    <cellStyle name="40% - 强调文字颜色 3 2 2 6 4" xfId="2253"/>
    <cellStyle name="40% - 强调文字颜色 3 2 2 7" xfId="568"/>
    <cellStyle name="40% - 强调文字颜色 3 2 2 7 2" xfId="2255"/>
    <cellStyle name="40% - 强调文字颜色 3 2 2 8" xfId="1482"/>
    <cellStyle name="40% - 强调文字颜色 3 2 2 8 2" xfId="2257"/>
    <cellStyle name="40% - 强调文字颜色 3 2 2 9" xfId="2259"/>
    <cellStyle name="40% - 强调文字颜色 3 2 3" xfId="2261"/>
    <cellStyle name="40% - 强调文字颜色 3 2 3 2" xfId="2262"/>
    <cellStyle name="40% - 强调文字颜色 3 2 3 2 2" xfId="2265"/>
    <cellStyle name="40% - 强调文字颜色 3 2 3 3" xfId="2266"/>
    <cellStyle name="40% - 强调文字颜色 3 2 3 4" xfId="2267"/>
    <cellStyle name="40% - 强调文字颜色 3 2 3 5" xfId="2268"/>
    <cellStyle name="40% - 强调文字颜色 3 2 4" xfId="2269"/>
    <cellStyle name="40% - 强调文字颜色 3 2 4 2" xfId="2270"/>
    <cellStyle name="40% - 强调文字颜色 3 2 4 2 2" xfId="2273"/>
    <cellStyle name="40% - 强调文字颜色 3 2 4 3" xfId="2274"/>
    <cellStyle name="40% - 强调文字颜色 3 2 4 4" xfId="2276"/>
    <cellStyle name="40% - 强调文字颜色 3 2 5" xfId="2277"/>
    <cellStyle name="40% - 强调文字颜色 3 2 5 2" xfId="2279"/>
    <cellStyle name="40% - 强调文字颜色 3 2 5 2 2" xfId="2284"/>
    <cellStyle name="40% - 强调文字颜色 3 2 5 3" xfId="2285"/>
    <cellStyle name="40% - 强调文字颜色 3 2 5 4" xfId="2286"/>
    <cellStyle name="40% - 强调文字颜色 3 2 5 5" xfId="2287"/>
    <cellStyle name="40% - 强调文字颜色 3 2 6" xfId="2290"/>
    <cellStyle name="40% - 强调文字颜色 3 2 6 2" xfId="2292"/>
    <cellStyle name="40% - 强调文字颜色 3 2 6 3" xfId="2293"/>
    <cellStyle name="40% - 强调文字颜色 3 2 7" xfId="491"/>
    <cellStyle name="40% - 强调文字颜色 3 2 7 2" xfId="501"/>
    <cellStyle name="40% - 强调文字颜色 3 2 7 2 2" xfId="452"/>
    <cellStyle name="40% - 强调文字颜色 3 2 7 3" xfId="518"/>
    <cellStyle name="40% - 强调文字颜色 3 2 7 4" xfId="547"/>
    <cellStyle name="40% - 强调文字颜色 3 2 8" xfId="588"/>
    <cellStyle name="40% - 强调文字颜色 3 2 8 2" xfId="154"/>
    <cellStyle name="40% - 强调文字颜色 3 2 9" xfId="566"/>
    <cellStyle name="40% - 强调文字颜色 3 2 9 2" xfId="596"/>
    <cellStyle name="40% - 强调文字颜色 3 2_重大项目2月底 尹20130314陈才" xfId="1950"/>
    <cellStyle name="40% - 强调文字颜色 3 3" xfId="2296"/>
    <cellStyle name="40% - 强调文字颜色 3 3 10" xfId="1636"/>
    <cellStyle name="40% - 强调文字颜色 3 3 2" xfId="1330"/>
    <cellStyle name="40% - 强调文字颜色 3 3 2 10" xfId="2297"/>
    <cellStyle name="40% - 强调文字颜色 3 3 2 2" xfId="2301"/>
    <cellStyle name="40% - 强调文字颜色 3 3 2 2 2" xfId="2305"/>
    <cellStyle name="40% - 强调文字颜色 3 3 2 2 2 2" xfId="2306"/>
    <cellStyle name="40% - 强调文字颜色 3 3 2 2 3" xfId="2310"/>
    <cellStyle name="40% - 强调文字颜色 3 3 2 2 4" xfId="2311"/>
    <cellStyle name="40% - 强调文字颜色 3 3 2 2 5" xfId="2312"/>
    <cellStyle name="40% - 强调文字颜色 3 3 2 3" xfId="2317"/>
    <cellStyle name="40% - 强调文字颜色 3 3 2 3 2" xfId="2320"/>
    <cellStyle name="40% - 强调文字颜色 3 3 2 3 2 2" xfId="1085"/>
    <cellStyle name="40% - 强调文字颜色 3 3 2 3 3" xfId="2323"/>
    <cellStyle name="40% - 强调文字颜色 3 3 2 3 4" xfId="2324"/>
    <cellStyle name="40% - 强调文字颜色 3 3 2 4" xfId="2328"/>
    <cellStyle name="40% - 强调文字颜色 3 3 2 4 2" xfId="2134"/>
    <cellStyle name="40% - 强调文字颜色 3 3 2 4 2 2" xfId="2137"/>
    <cellStyle name="40% - 强调文字颜色 3 3 2 4 3" xfId="2142"/>
    <cellStyle name="40% - 强调文字颜色 3 3 2 4 4" xfId="2147"/>
    <cellStyle name="40% - 强调文字颜色 3 3 2 4 5" xfId="2329"/>
    <cellStyle name="40% - 强调文字颜色 3 3 2 5" xfId="2332"/>
    <cellStyle name="40% - 强调文字颜色 3 3 2 5 2" xfId="2335"/>
    <cellStyle name="40% - 强调文字颜色 3 3 2 5 3" xfId="2336"/>
    <cellStyle name="40% - 强调文字颜色 3 3 2 6" xfId="2339"/>
    <cellStyle name="40% - 强调文字颜色 3 3 2 6 2" xfId="2343"/>
    <cellStyle name="40% - 强调文字颜色 3 3 2 6 2 2" xfId="2344"/>
    <cellStyle name="40% - 强调文字颜色 3 3 2 6 3" xfId="2345"/>
    <cellStyle name="40% - 强调文字颜色 3 3 2 6 4" xfId="2347"/>
    <cellStyle name="40% - 强调文字颜色 3 3 2 7" xfId="1704"/>
    <cellStyle name="40% - 强调文字颜色 3 3 2 7 2" xfId="2348"/>
    <cellStyle name="40% - 强调文字颜色 3 3 2 8" xfId="1708"/>
    <cellStyle name="40% - 强调文字颜色 3 3 2 8 2" xfId="2349"/>
    <cellStyle name="40% - 强调文字颜色 3 3 2 9" xfId="2084"/>
    <cellStyle name="40% - 强调文字颜色 3 3 3" xfId="2352"/>
    <cellStyle name="40% - 强调文字颜色 3 3 3 2" xfId="15"/>
    <cellStyle name="40% - 强调文字颜色 3 3 3 2 2" xfId="2197"/>
    <cellStyle name="40% - 强调文字颜色 3 3 3 3" xfId="124"/>
    <cellStyle name="40% - 强调文字颜色 3 3 3 4" xfId="128"/>
    <cellStyle name="40% - 强调文字颜色 3 3 3 5" xfId="139"/>
    <cellStyle name="40% - 强调文字颜色 3 3 4" xfId="2355"/>
    <cellStyle name="40% - 强调文字颜色 3 3 4 2" xfId="2358"/>
    <cellStyle name="40% - 强调文字颜色 3 3 4 2 2" xfId="2362"/>
    <cellStyle name="40% - 强调文字颜色 3 3 4 3" xfId="2365"/>
    <cellStyle name="40% - 强调文字颜色 3 3 4 4" xfId="2369"/>
    <cellStyle name="40% - 强调文字颜色 3 3 4 5" xfId="2372"/>
    <cellStyle name="40% - 强调文字颜色 3 3 5" xfId="2375"/>
    <cellStyle name="40% - 强调文字颜色 3 3 5 2" xfId="2378"/>
    <cellStyle name="40% - 强调文字颜色 3 3 5 3" xfId="2381"/>
    <cellStyle name="40% - 强调文字颜色 3 3 6" xfId="1580"/>
    <cellStyle name="40% - 强调文字颜色 3 3 6 2" xfId="2384"/>
    <cellStyle name="40% - 强调文字颜色 3 3 6 2 2" xfId="2388"/>
    <cellStyle name="40% - 强调文字颜色 3 3 6 3" xfId="2391"/>
    <cellStyle name="40% - 强调文字颜色 3 3 6 4" xfId="2394"/>
    <cellStyle name="40% - 强调文字颜色 3 3 7" xfId="633"/>
    <cellStyle name="40% - 强调文字颜色 3 3 7 2" xfId="638"/>
    <cellStyle name="40% - 强调文字颜色 3 3 8" xfId="691"/>
    <cellStyle name="40% - 强调文字颜色 3 3 8 2" xfId="696"/>
    <cellStyle name="40% - 强调文字颜色 3 3 9" xfId="714"/>
    <cellStyle name="40% - 强调文字颜色 3 3_重大项目2月底 尹20130314陈才" xfId="2395"/>
    <cellStyle name="40% - 强调文字颜色 3 4" xfId="2396"/>
    <cellStyle name="40% - 强调文字颜色 3 4 2" xfId="2399"/>
    <cellStyle name="40% - 强调文字颜色 3 4 2 2" xfId="1685"/>
    <cellStyle name="40% - 强调文字颜色 3 4 3" xfId="2402"/>
    <cellStyle name="40% - 强调文字颜色 3 4 4" xfId="2210"/>
    <cellStyle name="40% - 强调文字颜色 3 5" xfId="1835"/>
    <cellStyle name="40% - 强调文字颜色 3 5 2" xfId="2403"/>
    <cellStyle name="40% - 强调文字颜色 3 5 2 2" xfId="370"/>
    <cellStyle name="40% - 强调文字颜色 3 5 3" xfId="2404"/>
    <cellStyle name="40% - 强调文字颜色 3 5 4" xfId="2225"/>
    <cellStyle name="40% - 强调文字颜色 3 5 5" xfId="2229"/>
    <cellStyle name="40% - 强调文字颜色 3 6" xfId="2405"/>
    <cellStyle name="40% - 强调文字颜色 3 6 2" xfId="1868"/>
    <cellStyle name="40% - 强调文字颜色 3 6 2 2" xfId="1870"/>
    <cellStyle name="40% - 强调文字颜色 3 6 3" xfId="1873"/>
    <cellStyle name="40% - 强调文字颜色 3 6 4" xfId="1879"/>
    <cellStyle name="40% - 强调文字颜色 3 6 5" xfId="1887"/>
    <cellStyle name="40% - 强调文字颜色 3 7" xfId="1271"/>
    <cellStyle name="40% - 强调文字颜色 3 7 2" xfId="1274"/>
    <cellStyle name="40% - 强调文字颜色 3 7 2 2" xfId="2406"/>
    <cellStyle name="40% - 强调文字颜色 3 7 3" xfId="2407"/>
    <cellStyle name="40% - 强调文字颜色 3 7 4" xfId="2236"/>
    <cellStyle name="40% - 强调文字颜色 3 7 5" xfId="2240"/>
    <cellStyle name="40% - 强调文字颜色 3 8" xfId="1277"/>
    <cellStyle name="40% - 强调文字颜色 3 8 2" xfId="1907"/>
    <cellStyle name="40% - 强调文字颜色 3 8 2 2" xfId="2408"/>
    <cellStyle name="40% - 强调文字颜色 3 8 3" xfId="2409"/>
    <cellStyle name="40% - 强调文字颜色 3 8 4" xfId="1843"/>
    <cellStyle name="40% - 强调文字颜色 3 8 5" xfId="2247"/>
    <cellStyle name="40% - 强调文字颜色 3 9" xfId="1279"/>
    <cellStyle name="40% - 强调文字颜色 3 9 2" xfId="2410"/>
    <cellStyle name="40% - 强调文字颜色 3 9 3" xfId="2411"/>
    <cellStyle name="40% - 强调文字颜色 4 10" xfId="244"/>
    <cellStyle name="40% - 强调文字颜色 4 10 2" xfId="247"/>
    <cellStyle name="40% - 强调文字颜色 4 10 3" xfId="253"/>
    <cellStyle name="40% - 强调文字颜色 4 11" xfId="259"/>
    <cellStyle name="40% - 强调文字颜色 4 12" xfId="272"/>
    <cellStyle name="40% - 强调文字颜色 4 2" xfId="2414"/>
    <cellStyle name="40% - 强调文字颜色 4 2 10" xfId="2415"/>
    <cellStyle name="40% - 强调文字颜色 4 2 11" xfId="2058"/>
    <cellStyle name="40% - 强调文字颜色 4 2 2" xfId="1425"/>
    <cellStyle name="40% - 强调文字颜色 4 2 2 10" xfId="2416"/>
    <cellStyle name="40% - 强调文字颜色 4 2 2 2" xfId="2419"/>
    <cellStyle name="40% - 强调文字颜色 4 2 2 2 2" xfId="2421"/>
    <cellStyle name="40% - 强调文字颜色 4 2 2 2 2 2" xfId="2424"/>
    <cellStyle name="40% - 强调文字颜色 4 2 2 2 3" xfId="2426"/>
    <cellStyle name="40% - 强调文字颜色 4 2 2 2 4" xfId="2428"/>
    <cellStyle name="40% - 强调文字颜色 4 2 2 2 5" xfId="2431"/>
    <cellStyle name="40% - 强调文字颜色 4 2 2 3" xfId="2432"/>
    <cellStyle name="40% - 强调文字颜色 4 2 2 3 2" xfId="2434"/>
    <cellStyle name="40% - 强调文字颜色 4 2 2 3 2 2" xfId="2436"/>
    <cellStyle name="40% - 强调文字颜色 4 2 2 3 3" xfId="2438"/>
    <cellStyle name="40% - 强调文字颜色 4 2 2 3 4" xfId="2440"/>
    <cellStyle name="40% - 强调文字颜色 4 2 2 4" xfId="2441"/>
    <cellStyle name="40% - 强调文字颜色 4 2 2 4 2" xfId="2443"/>
    <cellStyle name="40% - 强调文字颜色 4 2 2 4 2 2" xfId="2445"/>
    <cellStyle name="40% - 强调文字颜色 4 2 2 4 3" xfId="2447"/>
    <cellStyle name="40% - 强调文字颜色 4 2 2 4 4" xfId="1725"/>
    <cellStyle name="40% - 强调文字颜色 4 2 2 4 5" xfId="1730"/>
    <cellStyle name="40% - 强调文字颜色 4 2 2 5" xfId="213"/>
    <cellStyle name="40% - 强调文字颜色 4 2 2 5 2" xfId="2449"/>
    <cellStyle name="40% - 强调文字颜色 4 2 2 5 3" xfId="2451"/>
    <cellStyle name="40% - 强调文字颜色 4 2 2 6" xfId="2452"/>
    <cellStyle name="40% - 强调文字颜色 4 2 2 6 2" xfId="2458"/>
    <cellStyle name="40% - 强调文字颜色 4 2 2 6 2 2" xfId="2461"/>
    <cellStyle name="40% - 强调文字颜色 4 2 2 6 3" xfId="2463"/>
    <cellStyle name="40% - 强调文字颜色 4 2 2 6 4" xfId="2465"/>
    <cellStyle name="40% - 强调文字颜色 4 2 2 7" xfId="2467"/>
    <cellStyle name="40% - 强调文字颜色 4 2 2 7 2" xfId="2469"/>
    <cellStyle name="40% - 强调文字颜色 4 2 2 8" xfId="2470"/>
    <cellStyle name="40% - 强调文字颜色 4 2 2 8 2" xfId="2472"/>
    <cellStyle name="40% - 强调文字颜色 4 2 2 9" xfId="2473"/>
    <cellStyle name="40% - 强调文字颜色 4 2 3" xfId="2475"/>
    <cellStyle name="40% - 强调文字颜色 4 2 3 2" xfId="103"/>
    <cellStyle name="40% - 强调文字颜色 4 2 3 2 2" xfId="584"/>
    <cellStyle name="40% - 强调文字颜色 4 2 3 3" xfId="81"/>
    <cellStyle name="40% - 强调文字颜色 4 2 3 4" xfId="115"/>
    <cellStyle name="40% - 强调文字颜色 4 2 3 5" xfId="117"/>
    <cellStyle name="40% - 强调文字颜色 4 2 4" xfId="2476"/>
    <cellStyle name="40% - 强调文字颜色 4 2 4 2" xfId="2478"/>
    <cellStyle name="40% - 强调文字颜色 4 2 4 2 2" xfId="687"/>
    <cellStyle name="40% - 强调文字颜色 4 2 4 3" xfId="2481"/>
    <cellStyle name="40% - 强调文字颜色 4 2 4 4" xfId="2482"/>
    <cellStyle name="40% - 强调文字颜色 4 2 5" xfId="2483"/>
    <cellStyle name="40% - 强调文字颜色 4 2 5 2" xfId="2486"/>
    <cellStyle name="40% - 强调文字颜色 4 2 5 2 2" xfId="2488"/>
    <cellStyle name="40% - 强调文字颜色 4 2 5 3" xfId="2491"/>
    <cellStyle name="40% - 强调文字颜色 4 2 5 4" xfId="2492"/>
    <cellStyle name="40% - 强调文字颜色 4 2 5 5" xfId="2493"/>
    <cellStyle name="40% - 强调文字颜色 4 2 6" xfId="2494"/>
    <cellStyle name="40% - 强调文字颜色 4 2 6 2" xfId="2495"/>
    <cellStyle name="40% - 强调文字颜色 4 2 6 3" xfId="2496"/>
    <cellStyle name="40% - 强调文字颜色 4 2 7" xfId="791"/>
    <cellStyle name="40% - 强调文字颜色 4 2 7 2" xfId="800"/>
    <cellStyle name="40% - 强调文字颜色 4 2 7 2 2" xfId="803"/>
    <cellStyle name="40% - 强调文字颜色 4 2 7 3" xfId="805"/>
    <cellStyle name="40% - 强调文字颜色 4 2 7 4" xfId="807"/>
    <cellStyle name="40% - 强调文字颜色 4 2 8" xfId="828"/>
    <cellStyle name="40% - 强调文字颜色 4 2 8 2" xfId="830"/>
    <cellStyle name="40% - 强调文字颜色 4 2 9" xfId="836"/>
    <cellStyle name="40% - 强调文字颜色 4 2 9 2" xfId="839"/>
    <cellStyle name="40% - 强调文字颜色 4 2_重大项目2月底 尹20130314陈才" xfId="286"/>
    <cellStyle name="40% - 强调文字颜色 4 3" xfId="2499"/>
    <cellStyle name="40% - 强调文字颜色 4 3 10" xfId="2500"/>
    <cellStyle name="40% - 强调文字颜色 4 3 2" xfId="2501"/>
    <cellStyle name="40% - 强调文字颜色 4 3 2 10" xfId="1511"/>
    <cellStyle name="40% - 强调文字颜色 4 3 2 2" xfId="2502"/>
    <cellStyle name="40% - 强调文字颜色 4 3 2 2 2" xfId="2504"/>
    <cellStyle name="40% - 强调文字颜色 4 3 2 2 2 2" xfId="2506"/>
    <cellStyle name="40% - 强调文字颜色 4 3 2 2 3" xfId="2508"/>
    <cellStyle name="40% - 强调文字颜色 4 3 2 2 4" xfId="2510"/>
    <cellStyle name="40% - 强调文字颜色 4 3 2 2 5" xfId="2513"/>
    <cellStyle name="40% - 强调文字颜色 4 3 2 3" xfId="2515"/>
    <cellStyle name="40% - 强调文字颜色 4 3 2 3 2" xfId="2518"/>
    <cellStyle name="40% - 强调文字颜色 4 3 2 3 2 2" xfId="2519"/>
    <cellStyle name="40% - 强调文字颜色 4 3 2 3 3" xfId="2520"/>
    <cellStyle name="40% - 强调文字颜色 4 3 2 3 4" xfId="2521"/>
    <cellStyle name="40% - 强调文字颜色 4 3 2 4" xfId="2522"/>
    <cellStyle name="40% - 强调文字颜色 4 3 2 4 2" xfId="2525"/>
    <cellStyle name="40% - 强调文字颜色 4 3 2 4 2 2" xfId="2527"/>
    <cellStyle name="40% - 强调文字颜色 4 3 2 4 3" xfId="2528"/>
    <cellStyle name="40% - 强调文字颜色 4 3 2 4 4" xfId="2530"/>
    <cellStyle name="40% - 强调文字颜色 4 3 2 4 5" xfId="2533"/>
    <cellStyle name="40% - 强调文字颜色 4 3 2 5" xfId="2534"/>
    <cellStyle name="40% - 强调文字颜色 4 3 2 5 2" xfId="2537"/>
    <cellStyle name="40% - 强调文字颜色 4 3 2 5 3" xfId="2538"/>
    <cellStyle name="40% - 强调文字颜色 4 3 2 6" xfId="2539"/>
    <cellStyle name="40% - 强调文字颜色 4 3 2 6 2" xfId="2541"/>
    <cellStyle name="40% - 强调文字颜色 4 3 2 6 2 2" xfId="1276"/>
    <cellStyle name="40% - 强调文字颜色 4 3 2 6 3" xfId="2542"/>
    <cellStyle name="40% - 强调文字颜色 4 3 2 6 4" xfId="2543"/>
    <cellStyle name="40% - 强调文字颜色 4 3 2 7" xfId="2544"/>
    <cellStyle name="40% - 强调文字颜色 4 3 2 7 2" xfId="2545"/>
    <cellStyle name="40% - 强调文字颜色 4 3 2 8" xfId="2546"/>
    <cellStyle name="40% - 强调文字颜色 4 3 2 8 2" xfId="2547"/>
    <cellStyle name="40% - 强调文字颜色 4 3 2 9" xfId="2548"/>
    <cellStyle name="40% - 强调文字颜色 4 3 3" xfId="2549"/>
    <cellStyle name="40% - 强调文字颜色 4 3 3 2" xfId="2551"/>
    <cellStyle name="40% - 强调文字颜色 4 3 3 2 2" xfId="229"/>
    <cellStyle name="40% - 强调文字颜色 4 3 3 3" xfId="2554"/>
    <cellStyle name="40% - 强调文字颜色 4 3 3 4" xfId="2555"/>
    <cellStyle name="40% - 强调文字颜色 4 3 3 5" xfId="2556"/>
    <cellStyle name="40% - 强调文字颜色 4 3 4" xfId="2557"/>
    <cellStyle name="40% - 强调文字颜色 4 3 4 2" xfId="2559"/>
    <cellStyle name="40% - 强调文字颜色 4 3 4 2 2" xfId="348"/>
    <cellStyle name="40% - 强调文字颜色 4 3 4 3" xfId="2560"/>
    <cellStyle name="40% - 强调文字颜色 4 3 4 4" xfId="2561"/>
    <cellStyle name="40% - 强调文字颜色 4 3 4 5" xfId="2562"/>
    <cellStyle name="40% - 强调文字颜色 4 3 5" xfId="2563"/>
    <cellStyle name="40% - 强调文字颜色 4 3 5 2" xfId="2566"/>
    <cellStyle name="40% - 强调文字颜色 4 3 5 3" xfId="2569"/>
    <cellStyle name="40% - 强调文字颜色 4 3 6" xfId="2570"/>
    <cellStyle name="40% - 强调文字颜色 4 3 6 2" xfId="2571"/>
    <cellStyle name="40% - 强调文字颜色 4 3 6 2 2" xfId="1666"/>
    <cellStyle name="40% - 强调文字颜色 4 3 6 3" xfId="2572"/>
    <cellStyle name="40% - 强调文字颜色 4 3 6 4" xfId="2573"/>
    <cellStyle name="40% - 强调文字颜色 4 3 7" xfId="134"/>
    <cellStyle name="40% - 强调文字颜色 4 3 7 2" xfId="409"/>
    <cellStyle name="40% - 强调文字颜色 4 3 8" xfId="852"/>
    <cellStyle name="40% - 强调文字颜色 4 3 8 2" xfId="424"/>
    <cellStyle name="40% - 强调文字颜色 4 3 9" xfId="877"/>
    <cellStyle name="40% - 强调文字颜色 4 3_重大项目2月底 尹20130314陈才" xfId="2574"/>
    <cellStyle name="40% - 强调文字颜色 4 4" xfId="2575"/>
    <cellStyle name="40% - 强调文字颜色 4 4 2" xfId="2576"/>
    <cellStyle name="40% - 强调文字颜色 4 4 2 2" xfId="2578"/>
    <cellStyle name="40% - 强调文字颜色 4 4 3" xfId="2579"/>
    <cellStyle name="40% - 强调文字颜色 4 4 4" xfId="2263"/>
    <cellStyle name="40% - 强调文字颜色 4 5" xfId="2580"/>
    <cellStyle name="40% - 强调文字颜色 4 5 2" xfId="2581"/>
    <cellStyle name="40% - 强调文字颜色 4 5 2 2" xfId="2582"/>
    <cellStyle name="40% - 强调文字颜色 4 5 3" xfId="200"/>
    <cellStyle name="40% - 强调文字颜色 4 5 4" xfId="2583"/>
    <cellStyle name="40% - 强调文字颜色 4 5 5" xfId="2585"/>
    <cellStyle name="40% - 强调文字颜色 4 6" xfId="2586"/>
    <cellStyle name="40% - 强调文字颜色 4 6 2" xfId="2587"/>
    <cellStyle name="40% - 强调文字颜色 4 6 2 2" xfId="2589"/>
    <cellStyle name="40% - 强调文字颜色 4 6 3" xfId="2590"/>
    <cellStyle name="40% - 强调文字颜色 4 6 4" xfId="2591"/>
    <cellStyle name="40% - 强调文字颜色 4 6 5" xfId="2593"/>
    <cellStyle name="40% - 强调文字颜色 4 7" xfId="1285"/>
    <cellStyle name="40% - 强调文字颜色 4 7 2" xfId="1287"/>
    <cellStyle name="40% - 强调文字颜色 4 7 2 2" xfId="2594"/>
    <cellStyle name="40% - 强调文字颜色 4 7 3" xfId="2595"/>
    <cellStyle name="40% - 强调文字颜色 4 7 4" xfId="2596"/>
    <cellStyle name="40% - 强调文字颜色 4 7 5" xfId="2598"/>
    <cellStyle name="40% - 强调文字颜色 4 8" xfId="1289"/>
    <cellStyle name="40% - 强调文字颜色 4 8 2" xfId="2599"/>
    <cellStyle name="40% - 强调文字颜色 4 8 2 2" xfId="2601"/>
    <cellStyle name="40% - 强调文字颜色 4 8 3" xfId="2603"/>
    <cellStyle name="40% - 强调文字颜色 4 8 4" xfId="2604"/>
    <cellStyle name="40% - 强调文字颜色 4 8 5" xfId="2605"/>
    <cellStyle name="40% - 强调文字颜色 4 9" xfId="1291"/>
    <cellStyle name="40% - 强调文字颜色 4 9 2" xfId="2509"/>
    <cellStyle name="40% - 强调文字颜色 4 9 3" xfId="2512"/>
    <cellStyle name="40% - 强调文字颜色 5 10" xfId="428"/>
    <cellStyle name="40% - 强调文字颜色 5 10 2" xfId="2606"/>
    <cellStyle name="40% - 强调文字颜色 5 10 3" xfId="2607"/>
    <cellStyle name="40% - 强调文字颜色 5 11" xfId="431"/>
    <cellStyle name="40% - 强调文字颜色 5 12" xfId="960"/>
    <cellStyle name="40% - 强调文字颜色 5 2" xfId="2612"/>
    <cellStyle name="40% - 强调文字颜色 5 2 10" xfId="856"/>
    <cellStyle name="40% - 强调文字颜色 5 2 11" xfId="223"/>
    <cellStyle name="40% - 强调文字颜色 5 2 2" xfId="2615"/>
    <cellStyle name="40% - 强调文字颜色 5 2 2 10" xfId="898"/>
    <cellStyle name="40% - 强调文字颜色 5 2 2 2" xfId="2618"/>
    <cellStyle name="40% - 强调文字颜色 5 2 2 2 2" xfId="2620"/>
    <cellStyle name="40% - 强调文字颜色 5 2 2 2 2 2" xfId="2602"/>
    <cellStyle name="40% - 强调文字颜色 5 2 2 2 3" xfId="2623"/>
    <cellStyle name="40% - 强调文字颜色 5 2 2 2 4" xfId="2625"/>
    <cellStyle name="40% - 强调文字颜色 5 2 2 2 5" xfId="2627"/>
    <cellStyle name="40% - 强调文字颜色 5 2 2 3" xfId="2629"/>
    <cellStyle name="40% - 强调文字颜色 5 2 2 3 2" xfId="2631"/>
    <cellStyle name="40% - 强调文字颜色 5 2 2 3 2 2" xfId="2633"/>
    <cellStyle name="40% - 强调文字颜色 5 2 2 3 3" xfId="1238"/>
    <cellStyle name="40% - 强调文字颜色 5 2 2 3 4" xfId="2635"/>
    <cellStyle name="40% - 强调文字颜色 5 2 2 4" xfId="2636"/>
    <cellStyle name="40% - 强调文字颜色 5 2 2 4 2" xfId="2638"/>
    <cellStyle name="40% - 强调文字颜色 5 2 2 4 2 2" xfId="2418"/>
    <cellStyle name="40% - 强调文字颜色 5 2 2 4 3" xfId="2641"/>
    <cellStyle name="40% - 强调文字颜色 5 2 2 4 4" xfId="2643"/>
    <cellStyle name="40% - 强调文字颜色 5 2 2 4 5" xfId="2644"/>
    <cellStyle name="40% - 强调文字颜色 5 2 2 5" xfId="2645"/>
    <cellStyle name="40% - 强调文字颜色 5 2 2 5 2" xfId="2648"/>
    <cellStyle name="40% - 强调文字颜色 5 2 2 5 3" xfId="2651"/>
    <cellStyle name="40% - 强调文字颜色 5 2 2 6" xfId="2653"/>
    <cellStyle name="40% - 强调文字颜色 5 2 2 6 2" xfId="2655"/>
    <cellStyle name="40% - 强调文字颜色 5 2 2 6 2 2" xfId="1474"/>
    <cellStyle name="40% - 强调文字颜色 5 2 2 6 3" xfId="2657"/>
    <cellStyle name="40% - 强调文字颜色 5 2 2 6 4" xfId="2658"/>
    <cellStyle name="40% - 强调文字颜色 5 2 2 7" xfId="2659"/>
    <cellStyle name="40% - 强调文字颜色 5 2 2 7 2" xfId="2661"/>
    <cellStyle name="40% - 强调文字颜色 5 2 2 8" xfId="2663"/>
    <cellStyle name="40% - 强调文字颜色 5 2 2 8 2" xfId="2665"/>
    <cellStyle name="40% - 强调文字颜色 5 2 2 9" xfId="2666"/>
    <cellStyle name="40% - 强调文字颜色 5 2 3" xfId="2669"/>
    <cellStyle name="40% - 强调文字颜色 5 2 3 2" xfId="2672"/>
    <cellStyle name="40% - 强调文字颜色 5 2 3 2 2" xfId="2676"/>
    <cellStyle name="40% - 强调文字颜色 5 2 3 3" xfId="2679"/>
    <cellStyle name="40% - 强调文字颜色 5 2 3 4" xfId="2682"/>
    <cellStyle name="40% - 强调文字颜色 5 2 3 5" xfId="2683"/>
    <cellStyle name="40% - 强调文字颜色 5 2 4" xfId="2685"/>
    <cellStyle name="40% - 强调文字颜色 5 2 4 2" xfId="2688"/>
    <cellStyle name="40% - 强调文字颜色 5 2 4 2 2" xfId="2690"/>
    <cellStyle name="40% - 强调文字颜色 5 2 4 3" xfId="2692"/>
    <cellStyle name="40% - 强调文字颜色 5 2 4 4" xfId="2694"/>
    <cellStyle name="40% - 强调文字颜色 5 2 5" xfId="2696"/>
    <cellStyle name="40% - 强调文字颜色 5 2 5 2" xfId="2698"/>
    <cellStyle name="40% - 强调文字颜色 5 2 5 2 2" xfId="2700"/>
    <cellStyle name="40% - 强调文字颜色 5 2 5 3" xfId="2701"/>
    <cellStyle name="40% - 强调文字颜色 5 2 5 4" xfId="2703"/>
    <cellStyle name="40% - 强调文字颜色 5 2 5 5" xfId="2706"/>
    <cellStyle name="40% - 强调文字颜色 5 2 6" xfId="2708"/>
    <cellStyle name="40% - 强调文字颜色 5 2 6 2" xfId="834"/>
    <cellStyle name="40% - 强调文字颜色 5 2 6 3" xfId="842"/>
    <cellStyle name="40% - 强调文字颜色 5 2 7" xfId="970"/>
    <cellStyle name="40% - 强调文字颜色 5 2 7 2" xfId="875"/>
    <cellStyle name="40% - 强调文字颜色 5 2 7 2 2" xfId="438"/>
    <cellStyle name="40% - 强调文字颜色 5 2 7 3" xfId="886"/>
    <cellStyle name="40% - 强调文字颜色 5 2 7 4" xfId="891"/>
    <cellStyle name="40% - 强调文字颜色 5 2 8" xfId="995"/>
    <cellStyle name="40% - 强调文字颜色 5 2 8 2" xfId="908"/>
    <cellStyle name="40% - 强调文字颜色 5 2 9" xfId="1005"/>
    <cellStyle name="40% - 强调文字颜色 5 2 9 2" xfId="915"/>
    <cellStyle name="40% - 强调文字颜色 5 2_重大项目2月底 尹20130314陈才" xfId="2709"/>
    <cellStyle name="40% - 强调文字颜色 5 3" xfId="2713"/>
    <cellStyle name="40% - 强调文字颜色 5 3 10" xfId="2714"/>
    <cellStyle name="40% - 强调文字颜色 5 3 2" xfId="2716"/>
    <cellStyle name="40% - 强调文字颜色 5 3 2 10" xfId="1158"/>
    <cellStyle name="40% - 强调文字颜色 5 3 2 2" xfId="2718"/>
    <cellStyle name="40% - 强调文字颜色 5 3 2 2 2" xfId="2720"/>
    <cellStyle name="40% - 强调文字颜色 5 3 2 2 2 2" xfId="2721"/>
    <cellStyle name="40% - 强调文字颜色 5 3 2 2 3" xfId="2723"/>
    <cellStyle name="40% - 强调文字颜色 5 3 2 2 4" xfId="2724"/>
    <cellStyle name="40% - 强调文字颜色 5 3 2 2 5" xfId="2725"/>
    <cellStyle name="40% - 强调文字颜色 5 3 2 3" xfId="2727"/>
    <cellStyle name="40% - 强调文字颜色 5 3 2 3 2" xfId="2729"/>
    <cellStyle name="40% - 强调文字颜色 5 3 2 3 2 2" xfId="2733"/>
    <cellStyle name="40% - 强调文字颜色 5 3 2 3 3" xfId="2735"/>
    <cellStyle name="40% - 强调文字颜色 5 3 2 3 4" xfId="2736"/>
    <cellStyle name="40% - 强调文字颜色 5 3 2 4" xfId="2737"/>
    <cellStyle name="40% - 强调文字颜色 5 3 2 4 2" xfId="2739"/>
    <cellStyle name="40% - 强调文字颜色 5 3 2 4 2 2" xfId="2740"/>
    <cellStyle name="40% - 强调文字颜色 5 3 2 4 3" xfId="2742"/>
    <cellStyle name="40% - 强调文字颜色 5 3 2 4 4" xfId="2743"/>
    <cellStyle name="40% - 强调文字颜色 5 3 2 4 5" xfId="2744"/>
    <cellStyle name="40% - 强调文字颜色 5 3 2 5" xfId="2745"/>
    <cellStyle name="40% - 强调文字颜色 5 3 2 5 2" xfId="2747"/>
    <cellStyle name="40% - 强调文字颜色 5 3 2 5 3" xfId="2749"/>
    <cellStyle name="40% - 强调文字颜色 5 3 2 6" xfId="2751"/>
    <cellStyle name="40% - 强调文字颜色 5 3 2 6 2" xfId="2753"/>
    <cellStyle name="40% - 强调文字颜色 5 3 2 6 2 2" xfId="1000"/>
    <cellStyle name="40% - 强调文字颜色 5 3 2 6 3" xfId="2755"/>
    <cellStyle name="40% - 强调文字颜色 5 3 2 6 4" xfId="2756"/>
    <cellStyle name="40% - 强调文字颜色 5 3 2 7" xfId="2757"/>
    <cellStyle name="40% - 强调文字颜色 5 3 2 7 2" xfId="2760"/>
    <cellStyle name="40% - 强调文字颜色 5 3 2 8" xfId="1742"/>
    <cellStyle name="40% - 强调文字颜色 5 3 2 8 2" xfId="1746"/>
    <cellStyle name="40% - 强调文字颜色 5 3 2 9" xfId="1748"/>
    <cellStyle name="40% - 强调文字颜色 5 3 3" xfId="2762"/>
    <cellStyle name="40% - 强调文字颜色 5 3 3 2" xfId="2764"/>
    <cellStyle name="40% - 强调文字颜色 5 3 3 2 2" xfId="2768"/>
    <cellStyle name="40% - 强调文字颜色 5 3 3 3" xfId="2771"/>
    <cellStyle name="40% - 强调文字颜色 5 3 3 4" xfId="2773"/>
    <cellStyle name="40% - 强调文字颜色 5 3 3 5" xfId="2774"/>
    <cellStyle name="40% - 强调文字颜色 5 3 4" xfId="2776"/>
    <cellStyle name="40% - 强调文字颜色 5 3 4 2" xfId="2778"/>
    <cellStyle name="40% - 强调文字颜色 5 3 4 2 2" xfId="401"/>
    <cellStyle name="40% - 强调文字颜色 5 3 4 3" xfId="2780"/>
    <cellStyle name="40% - 强调文字颜色 5 3 4 4" xfId="2782"/>
    <cellStyle name="40% - 强调文字颜色 5 3 4 5" xfId="2783"/>
    <cellStyle name="40% - 强调文字颜色 5 3 5" xfId="2784"/>
    <cellStyle name="40% - 强调文字颜色 5 3 5 2" xfId="2787"/>
    <cellStyle name="40% - 强调文字颜色 5 3 5 3" xfId="2789"/>
    <cellStyle name="40% - 强调文字颜色 5 3 6" xfId="2791"/>
    <cellStyle name="40% - 强调文字颜色 5 3 6 2" xfId="1004"/>
    <cellStyle name="40% - 强调文字颜色 5 3 6 2 2" xfId="914"/>
    <cellStyle name="40% - 强调文字颜色 5 3 6 3" xfId="1009"/>
    <cellStyle name="40% - 强调文字颜色 5 3 6 4" xfId="1017"/>
    <cellStyle name="40% - 强调文字颜色 5 3 7" xfId="1038"/>
    <cellStyle name="40% - 强调文字颜色 5 3 7 2" xfId="1044"/>
    <cellStyle name="40% - 强调文字颜色 5 3 8" xfId="1123"/>
    <cellStyle name="40% - 强调文字颜色 5 3 8 2" xfId="1125"/>
    <cellStyle name="40% - 强调文字颜色 5 3 9" xfId="1043"/>
    <cellStyle name="40% - 强调文字颜色 5 3_重大项目2月底 尹20130314陈才" xfId="2792"/>
    <cellStyle name="40% - 强调文字颜色 5 4" xfId="2794"/>
    <cellStyle name="40% - 强调文字颜色 5 4 2" xfId="2796"/>
    <cellStyle name="40% - 强调文字颜色 5 4 2 2" xfId="2797"/>
    <cellStyle name="40% - 强调文字颜色 5 4 3" xfId="2799"/>
    <cellStyle name="40% - 强调文字颜色 5 4 4" xfId="2271"/>
    <cellStyle name="40% - 强调文字颜色 5 5" xfId="2801"/>
    <cellStyle name="40% - 强调文字颜色 5 5 2" xfId="2803"/>
    <cellStyle name="40% - 强调文字颜色 5 5 2 2" xfId="2804"/>
    <cellStyle name="40% - 强调文字颜色 5 5 3" xfId="2805"/>
    <cellStyle name="40% - 强调文字颜色 5 5 4" xfId="2806"/>
    <cellStyle name="40% - 强调文字颜色 5 5 5" xfId="2808"/>
    <cellStyle name="40% - 强调文字颜色 5 6" xfId="2811"/>
    <cellStyle name="40% - 强调文字颜色 5 6 2" xfId="2812"/>
    <cellStyle name="40% - 强调文字颜色 5 6 2 2" xfId="2813"/>
    <cellStyle name="40% - 强调文字颜色 5 6 3" xfId="2814"/>
    <cellStyle name="40% - 强调文字颜色 5 6 4" xfId="2815"/>
    <cellStyle name="40% - 强调文字颜色 5 6 5" xfId="2817"/>
    <cellStyle name="40% - 强调文字颜色 5 7" xfId="1294"/>
    <cellStyle name="40% - 强调文字颜色 5 7 2" xfId="1297"/>
    <cellStyle name="40% - 强调文字颜色 5 7 2 2" xfId="2818"/>
    <cellStyle name="40% - 强调文字颜色 5 7 3" xfId="2819"/>
    <cellStyle name="40% - 强调文字颜色 5 7 4" xfId="2820"/>
    <cellStyle name="40% - 强调文字颜色 5 7 5" xfId="2822"/>
    <cellStyle name="40% - 强调文字颜色 5 8" xfId="1299"/>
    <cellStyle name="40% - 强调文字颜色 5 8 2" xfId="2823"/>
    <cellStyle name="40% - 强调文字颜色 5 8 2 2" xfId="2824"/>
    <cellStyle name="40% - 强调文字颜色 5 8 3" xfId="2632"/>
    <cellStyle name="40% - 强调文字颜色 5 8 4" xfId="2825"/>
    <cellStyle name="40% - 强调文字颜色 5 8 5" xfId="2826"/>
    <cellStyle name="40% - 强调文字颜色 5 9" xfId="1301"/>
    <cellStyle name="40% - 强调文字颜色 5 9 2" xfId="2827"/>
    <cellStyle name="40% - 强调文字颜色 5 9 3" xfId="2830"/>
    <cellStyle name="40% - 强调文字颜色 6 10" xfId="2831"/>
    <cellStyle name="40% - 强调文字颜色 6 10 2" xfId="2832"/>
    <cellStyle name="40% - 强调文字颜色 6 10 3" xfId="2834"/>
    <cellStyle name="40% - 强调文字颜色 6 11" xfId="1181"/>
    <cellStyle name="40% - 强调文字颜色 6 12" xfId="1185"/>
    <cellStyle name="40% - 强调文字颜色 6 2" xfId="2837"/>
    <cellStyle name="40% - 强调文字颜色 6 2 10" xfId="2529"/>
    <cellStyle name="40% - 强调文字颜色 6 2 11" xfId="2531"/>
    <cellStyle name="40% - 强调文字颜色 6 2 2" xfId="2838"/>
    <cellStyle name="40% - 强调文字颜色 6 2 2 10" xfId="2841"/>
    <cellStyle name="40% - 强调文字颜色 6 2 2 2" xfId="2843"/>
    <cellStyle name="40% - 强调文字颜色 6 2 2 2 2" xfId="2846"/>
    <cellStyle name="40% - 强调文字颜色 6 2 2 2 2 2" xfId="2847"/>
    <cellStyle name="40% - 强调文字颜色 6 2 2 2 3" xfId="2848"/>
    <cellStyle name="40% - 强调文字颜色 6 2 2 2 4" xfId="2851"/>
    <cellStyle name="40% - 强调文字颜色 6 2 2 2 5" xfId="2854"/>
    <cellStyle name="40% - 强调文字颜色 6 2 2 3" xfId="2856"/>
    <cellStyle name="40% - 强调文字颜色 6 2 2 3 2" xfId="2860"/>
    <cellStyle name="40% - 强调文字颜色 6 2 2 3 2 2" xfId="2861"/>
    <cellStyle name="40% - 强调文字颜色 6 2 2 3 3" xfId="1381"/>
    <cellStyle name="40% - 强调文字颜色 6 2 2 3 4" xfId="2864"/>
    <cellStyle name="40% - 强调文字颜色 6 2 2 4" xfId="2866"/>
    <cellStyle name="40% - 强调文字颜色 6 2 2 4 2" xfId="2867"/>
    <cellStyle name="40% - 强调文字颜色 6 2 2 4 2 2" xfId="2868"/>
    <cellStyle name="40% - 强调文字颜色 6 2 2 4 3" xfId="2869"/>
    <cellStyle name="40% - 强调文字颜色 6 2 2 4 4" xfId="1354"/>
    <cellStyle name="40% - 强调文字颜色 6 2 2 4 5" xfId="1366"/>
    <cellStyle name="40% - 强调文字颜色 6 2 2 5" xfId="2871"/>
    <cellStyle name="40% - 强调文字颜色 6 2 2 5 2" xfId="2872"/>
    <cellStyle name="40% - 强调文字颜色 6 2 2 5 3" xfId="2873"/>
    <cellStyle name="40% - 强调文字颜色 6 2 2 6" xfId="2875"/>
    <cellStyle name="40% - 强调文字颜色 6 2 2 6 2" xfId="2876"/>
    <cellStyle name="40% - 强调文字颜色 6 2 2 6 2 2" xfId="2877"/>
    <cellStyle name="40% - 强调文字颜色 6 2 2 6 3" xfId="2878"/>
    <cellStyle name="40% - 强调文字颜色 6 2 2 6 4" xfId="1404"/>
    <cellStyle name="40% - 强调文字颜色 6 2 2 7" xfId="2879"/>
    <cellStyle name="40% - 强调文字颜色 6 2 2 7 2" xfId="2880"/>
    <cellStyle name="40% - 强调文字颜色 6 2 2 8" xfId="2881"/>
    <cellStyle name="40% - 强调文字颜色 6 2 2 8 2" xfId="2883"/>
    <cellStyle name="40% - 强调文字颜色 6 2 2 9" xfId="2884"/>
    <cellStyle name="40% - 强调文字颜色 6 2 3" xfId="2885"/>
    <cellStyle name="40% - 强调文字颜色 6 2 3 2" xfId="2887"/>
    <cellStyle name="40% - 强调文字颜色 6 2 3 2 2" xfId="2890"/>
    <cellStyle name="40% - 强调文字颜色 6 2 3 3" xfId="2892"/>
    <cellStyle name="40% - 强调文字颜色 6 2 3 4" xfId="2894"/>
    <cellStyle name="40% - 强调文字颜色 6 2 3 5" xfId="2896"/>
    <cellStyle name="40% - 强调文字颜色 6 2 4" xfId="2897"/>
    <cellStyle name="40% - 强调文字颜色 6 2 4 2" xfId="2899"/>
    <cellStyle name="40% - 强调文字颜色 6 2 4 2 2" xfId="2901"/>
    <cellStyle name="40% - 强调文字颜色 6 2 4 3" xfId="2903"/>
    <cellStyle name="40% - 强调文字颜色 6 2 4 4" xfId="2905"/>
    <cellStyle name="40% - 强调文字颜色 6 2 5" xfId="2906"/>
    <cellStyle name="40% - 强调文字颜色 6 2 5 2" xfId="2908"/>
    <cellStyle name="40% - 强调文字颜色 6 2 5 2 2" xfId="2910"/>
    <cellStyle name="40% - 强调文字颜色 6 2 5 3" xfId="2912"/>
    <cellStyle name="40% - 强调文字颜色 6 2 5 4" xfId="2914"/>
    <cellStyle name="40% - 强调文字颜色 6 2 5 5" xfId="2918"/>
    <cellStyle name="40% - 强调文字颜色 6 2 6" xfId="2921"/>
    <cellStyle name="40% - 强调文字颜色 6 2 6 2" xfId="1964"/>
    <cellStyle name="40% - 强调文字颜色 6 2 6 3" xfId="1977"/>
    <cellStyle name="40% - 强调文字颜色 6 2 7" xfId="1193"/>
    <cellStyle name="40% - 强调文字颜色 6 2 7 2" xfId="1195"/>
    <cellStyle name="40% - 强调文字颜色 6 2 7 2 2" xfId="1200"/>
    <cellStyle name="40% - 强调文字颜色 6 2 7 3" xfId="1213"/>
    <cellStyle name="40% - 强调文字颜色 6 2 7 4" xfId="1228"/>
    <cellStyle name="40% - 强调文字颜色 6 2 8" xfId="1268"/>
    <cellStyle name="40% - 强调文字颜色 6 2 8 2" xfId="1270"/>
    <cellStyle name="40% - 强调文字颜色 6 2 9" xfId="1282"/>
    <cellStyle name="40% - 强调文字颜色 6 2 9 2" xfId="1284"/>
    <cellStyle name="40% - 强调文字颜色 6 2_重大项目2月底 尹20130314陈才" xfId="2922"/>
    <cellStyle name="40% - 强调文字颜色 6 3" xfId="2923"/>
    <cellStyle name="40% - 强调文字颜色 6 3 10" xfId="2925"/>
    <cellStyle name="40% - 强调文字颜色 6 3 2" xfId="2926"/>
    <cellStyle name="40% - 强调文字颜色 6 3 2 10" xfId="2456"/>
    <cellStyle name="40% - 强调文字颜色 6 3 2 2" xfId="2927"/>
    <cellStyle name="40% - 强调文字颜色 6 3 2 2 2" xfId="2929"/>
    <cellStyle name="40% - 强调文字颜色 6 3 2 2 2 2" xfId="2930"/>
    <cellStyle name="40% - 强调文字颜色 6 3 2 2 3" xfId="2931"/>
    <cellStyle name="40% - 强调文字颜色 6 3 2 2 4" xfId="2934"/>
    <cellStyle name="40% - 强调文字颜色 6 3 2 2 5" xfId="2937"/>
    <cellStyle name="40% - 强调文字颜色 6 3 2 3" xfId="2939"/>
    <cellStyle name="40% - 强调文字颜色 6 3 2 3 2" xfId="2940"/>
    <cellStyle name="40% - 强调文字颜色 6 3 2 3 2 2" xfId="2941"/>
    <cellStyle name="40% - 强调文字颜色 6 3 2 3 3" xfId="2942"/>
    <cellStyle name="40% - 强调文字颜色 6 3 2 3 4" xfId="2944"/>
    <cellStyle name="40% - 强调文字颜色 6 3 2 4" xfId="2945"/>
    <cellStyle name="40% - 强调文字颜色 6 3 2 4 2" xfId="2946"/>
    <cellStyle name="40% - 强调文字颜色 6 3 2 4 2 2" xfId="2947"/>
    <cellStyle name="40% - 强调文字颜色 6 3 2 4 3" xfId="2948"/>
    <cellStyle name="40% - 强调文字颜色 6 3 2 4 4" xfId="1587"/>
    <cellStyle name="40% - 强调文字颜色 6 3 2 4 5" xfId="1598"/>
    <cellStyle name="40% - 强调文字颜色 6 3 2 5" xfId="2949"/>
    <cellStyle name="40% - 强调文字颜色 6 3 2 5 2" xfId="2950"/>
    <cellStyle name="40% - 强调文字颜色 6 3 2 5 3" xfId="2951"/>
    <cellStyle name="40% - 强调文字颜色 6 3 2 6" xfId="2952"/>
    <cellStyle name="40% - 强调文字颜色 6 3 2 6 2" xfId="2953"/>
    <cellStyle name="40% - 强调文字颜色 6 3 2 6 2 2" xfId="2954"/>
    <cellStyle name="40% - 强调文字颜色 6 3 2 6 3" xfId="2955"/>
    <cellStyle name="40% - 强调文字颜色 6 3 2 6 4" xfId="1638"/>
    <cellStyle name="40% - 强调文字颜色 6 3 2 7" xfId="2956"/>
    <cellStyle name="40% - 强调文字颜色 6 3 2 7 2" xfId="2957"/>
    <cellStyle name="40% - 强调文字颜色 6 3 2 8" xfId="1852"/>
    <cellStyle name="40% - 强调文字颜色 6 3 2 8 2" xfId="1856"/>
    <cellStyle name="40% - 强调文字颜色 6 3 2 9" xfId="1857"/>
    <cellStyle name="40% - 强调文字颜色 6 3 3" xfId="2958"/>
    <cellStyle name="40% - 强调文字颜色 6 3 3 2" xfId="2959"/>
    <cellStyle name="40% - 强调文字颜色 6 3 3 2 2" xfId="2960"/>
    <cellStyle name="40% - 强调文字颜色 6 3 3 3" xfId="2962"/>
    <cellStyle name="40% - 强调文字颜色 6 3 3 4" xfId="2963"/>
    <cellStyle name="40% - 强调文字颜色 6 3 3 5" xfId="2964"/>
    <cellStyle name="40% - 强调文字颜色 6 3 4" xfId="2965"/>
    <cellStyle name="40% - 强调文字颜色 6 3 4 2" xfId="2966"/>
    <cellStyle name="40% - 强调文字颜色 6 3 4 2 2" xfId="2967"/>
    <cellStyle name="40% - 强调文字颜色 6 3 4 3" xfId="2968"/>
    <cellStyle name="40% - 强调文字颜色 6 3 4 4" xfId="2969"/>
    <cellStyle name="40% - 强调文字颜色 6 3 4 5" xfId="2970"/>
    <cellStyle name="40% - 强调文字颜色 6 3 5" xfId="2971"/>
    <cellStyle name="40% - 强调文字颜色 6 3 5 2" xfId="2849"/>
    <cellStyle name="40% - 强调文字颜色 6 3 5 3" xfId="2852"/>
    <cellStyle name="40% - 强调文字颜色 6 3 6" xfId="2972"/>
    <cellStyle name="40% - 强调文字颜色 6 3 6 2" xfId="2862"/>
    <cellStyle name="40% - 强调文字颜色 6 3 6 2 2" xfId="2973"/>
    <cellStyle name="40% - 强调文字颜色 6 3 6 3" xfId="2974"/>
    <cellStyle name="40% - 强调文字颜色 6 3 6 4" xfId="2975"/>
    <cellStyle name="40% - 强调文字颜色 6 3 7" xfId="1348"/>
    <cellStyle name="40% - 强调文字颜色 6 3 7 2" xfId="1352"/>
    <cellStyle name="40% - 强调文字颜色 6 3 8" xfId="1395"/>
    <cellStyle name="40% - 强调文字颜色 6 3 8 2" xfId="1397"/>
    <cellStyle name="40% - 强调文字颜色 6 3 9" xfId="1140"/>
    <cellStyle name="40% - 强调文字颜色 6 3_重大项目2月底 尹20130314陈才" xfId="1465"/>
    <cellStyle name="40% - 强调文字颜色 6 4" xfId="2977"/>
    <cellStyle name="40% - 强调文字颜色 6 4 2" xfId="2979"/>
    <cellStyle name="40% - 强调文字颜色 6 4 2 2" xfId="2980"/>
    <cellStyle name="40% - 强调文字颜色 6 4 3" xfId="2984"/>
    <cellStyle name="40% - 强调文字颜色 6 4 4" xfId="2282"/>
    <cellStyle name="40% - 强调文字颜色 6 5" xfId="2986"/>
    <cellStyle name="40% - 强调文字颜色 6 5 2" xfId="2988"/>
    <cellStyle name="40% - 强调文字颜色 6 5 2 2" xfId="2989"/>
    <cellStyle name="40% - 强调文字颜色 6 5 3" xfId="2993"/>
    <cellStyle name="40% - 强调文字颜色 6 5 4" xfId="2995"/>
    <cellStyle name="40% - 强调文字颜色 6 5 5" xfId="2998"/>
    <cellStyle name="40% - 强调文字颜色 6 6" xfId="3000"/>
    <cellStyle name="40% - 强调文字颜色 6 6 2" xfId="3002"/>
    <cellStyle name="40% - 强调文字颜色 6 6 2 2" xfId="3003"/>
    <cellStyle name="40% - 强调文字颜色 6 6 3" xfId="3007"/>
    <cellStyle name="40% - 强调文字颜色 6 6 4" xfId="3009"/>
    <cellStyle name="40% - 强调文字颜色 6 6 5" xfId="3011"/>
    <cellStyle name="40% - 强调文字颜色 6 7" xfId="1307"/>
    <cellStyle name="40% - 强调文字颜色 6 7 2" xfId="3013"/>
    <cellStyle name="40% - 强调文字颜色 6 7 2 2" xfId="1943"/>
    <cellStyle name="40% - 强调文字颜色 6 7 3" xfId="3015"/>
    <cellStyle name="40% - 强调文字颜色 6 7 4" xfId="3016"/>
    <cellStyle name="40% - 强调文字颜色 6 7 5" xfId="3018"/>
    <cellStyle name="40% - 强调文字颜色 6 8" xfId="1311"/>
    <cellStyle name="40% - 强调文字颜色 6 8 2" xfId="3020"/>
    <cellStyle name="40% - 强调文字颜色 6 8 2 2" xfId="2178"/>
    <cellStyle name="40% - 强调文字颜色 6 8 3" xfId="2417"/>
    <cellStyle name="40% - 强调文字颜色 6 8 4" xfId="3021"/>
    <cellStyle name="40% - 强调文字颜色 6 8 5" xfId="3022"/>
    <cellStyle name="40% - 强调文字颜色 6 9" xfId="2204"/>
    <cellStyle name="40% - 强调文字颜色 6 9 2" xfId="2206"/>
    <cellStyle name="40% - 强调文字颜色 6 9 3" xfId="2223"/>
    <cellStyle name="40% - 着色 1" xfId="3025"/>
    <cellStyle name="40% - 着色 2" xfId="3030"/>
    <cellStyle name="40% - 着色 3" xfId="3033"/>
    <cellStyle name="40% - 着色 4" xfId="2732"/>
    <cellStyle name="40% - 着色 5" xfId="3034"/>
    <cellStyle name="40% - 着色 6" xfId="3035"/>
    <cellStyle name="60% - 强调文字颜色 1 2" xfId="814"/>
    <cellStyle name="60% - 强调文字颜色 1 2 2" xfId="987"/>
    <cellStyle name="60% - 强调文字颜色 1 2 2 2" xfId="505"/>
    <cellStyle name="60% - 强调文字颜色 1 2 2 2 2" xfId="3036"/>
    <cellStyle name="60% - 强调文字颜色 1 2 2 3" xfId="508"/>
    <cellStyle name="60% - 强调文字颜色 1 2 2 4" xfId="511"/>
    <cellStyle name="60% - 强调文字颜色 1 2 2 5" xfId="3039"/>
    <cellStyle name="60% - 强调文字颜色 1 2 3" xfId="3041"/>
    <cellStyle name="60% - 强调文字颜色 1 2 3 2" xfId="536"/>
    <cellStyle name="60% - 强调文字颜色 1 2 3 2 2" xfId="3043"/>
    <cellStyle name="60% - 强调文字颜色 1 2 3 3" xfId="541"/>
    <cellStyle name="60% - 强调文字颜色 1 2 3 4" xfId="579"/>
    <cellStyle name="60% - 强调文字颜色 1 2 3 5" xfId="3045"/>
    <cellStyle name="60% - 强调文字颜色 1 2 4" xfId="3046"/>
    <cellStyle name="60% - 强调文字颜色 1 2 4 2" xfId="555"/>
    <cellStyle name="60% - 强调文字颜色 1 2 4 2 2" xfId="3047"/>
    <cellStyle name="60% - 强调文字颜色 1 2 4 3" xfId="143"/>
    <cellStyle name="60% - 强调文字颜色 1 2 4 4" xfId="30"/>
    <cellStyle name="60% - 强调文字颜色 1 2 5" xfId="3049"/>
    <cellStyle name="60% - 强调文字颜色 1 2 5 2" xfId="559"/>
    <cellStyle name="60% - 强调文字颜色 1 2 5 3" xfId="3050"/>
    <cellStyle name="60% - 强调文字颜色 1 2 6" xfId="3052"/>
    <cellStyle name="60% - 强调文字颜色 1 2 6 2" xfId="3053"/>
    <cellStyle name="60% - 强调文字颜色 1 2 7" xfId="3054"/>
    <cellStyle name="60% - 强调文字颜色 1 2 8" xfId="3056"/>
    <cellStyle name="60% - 强调文字颜色 1 3" xfId="150"/>
    <cellStyle name="60% - 强调文字颜色 1 3 2" xfId="991"/>
    <cellStyle name="60% - 强调文字颜色 1 3 2 2" xfId="927"/>
    <cellStyle name="60% - 强调文字颜色 1 3 3" xfId="3058"/>
    <cellStyle name="60% - 强调文字颜色 1 3 4" xfId="3059"/>
    <cellStyle name="60% - 强调文字颜色 1 3 5" xfId="3061"/>
    <cellStyle name="60% - 强调文字颜色 1 4" xfId="156"/>
    <cellStyle name="60% - 强调文字颜色 1 4 2" xfId="3062"/>
    <cellStyle name="60% - 强调文字颜色 1 4 3" xfId="3063"/>
    <cellStyle name="60% - 强调文字颜色 1 5" xfId="3064"/>
    <cellStyle name="60% - 强调文字颜色 2 2" xfId="820"/>
    <cellStyle name="60% - 强调文字颜色 2 2 2" xfId="3065"/>
    <cellStyle name="60% - 强调文字颜色 2 2 2 2" xfId="3066"/>
    <cellStyle name="60% - 强调文字颜色 2 2 2 2 2" xfId="3067"/>
    <cellStyle name="60% - 强调文字颜色 2 2 2 3" xfId="3068"/>
    <cellStyle name="60% - 强调文字颜色 2 2 2 4" xfId="3069"/>
    <cellStyle name="60% - 强调文字颜色 2 2 2 5" xfId="3071"/>
    <cellStyle name="60% - 强调文字颜色 2 2 3" xfId="3072"/>
    <cellStyle name="60% - 强调文字颜色 2 2 3 2" xfId="3073"/>
    <cellStyle name="60% - 强调文字颜色 2 2 3 2 2" xfId="3075"/>
    <cellStyle name="60% - 强调文字颜色 2 2 3 3" xfId="3077"/>
    <cellStyle name="60% - 强调文字颜色 2 2 3 4" xfId="3079"/>
    <cellStyle name="60% - 强调文字颜色 2 2 3 5" xfId="1990"/>
    <cellStyle name="60% - 强调文字颜色 2 2 4" xfId="3081"/>
    <cellStyle name="60% - 强调文字颜色 2 2 4 2" xfId="3082"/>
    <cellStyle name="60% - 强调文字颜色 2 2 4 2 2" xfId="3084"/>
    <cellStyle name="60% - 强调文字颜色 2 2 4 3" xfId="3087"/>
    <cellStyle name="60% - 强调文字颜色 2 2 4 4" xfId="3091"/>
    <cellStyle name="60% - 强调文字颜色 2 2 5" xfId="3092"/>
    <cellStyle name="60% - 强调文字颜色 2 2 5 2" xfId="3093"/>
    <cellStyle name="60% - 强调文字颜色 2 2 5 3" xfId="3095"/>
    <cellStyle name="60% - 强调文字颜色 2 2 6" xfId="3097"/>
    <cellStyle name="60% - 强调文字颜色 2 2 6 2" xfId="3098"/>
    <cellStyle name="60% - 强调文字颜色 2 2 7" xfId="1731"/>
    <cellStyle name="60% - 强调文字颜色 2 2 8" xfId="1781"/>
    <cellStyle name="60% - 强调文字颜色 2 3" xfId="38"/>
    <cellStyle name="60% - 强调文字颜色 2 3 2" xfId="3099"/>
    <cellStyle name="60% - 强调文字颜色 2 3 2 2" xfId="2810"/>
    <cellStyle name="60% - 强调文字颜色 2 3 3" xfId="3100"/>
    <cellStyle name="60% - 强调文字颜色 2 3 4" xfId="3101"/>
    <cellStyle name="60% - 强调文字颜色 2 3 5" xfId="3102"/>
    <cellStyle name="60% - 强调文字颜色 2 4" xfId="3103"/>
    <cellStyle name="60% - 强调文字颜色 2 4 2" xfId="3104"/>
    <cellStyle name="60% - 强调文字颜色 2 4 3" xfId="3105"/>
    <cellStyle name="60% - 强调文字颜色 2 5" xfId="3106"/>
    <cellStyle name="60% - 强调文字颜色 3 2" xfId="3107"/>
    <cellStyle name="60% - 强调文字颜色 3 2 2" xfId="3108"/>
    <cellStyle name="60% - 强调文字颜色 3 2 2 2" xfId="3109"/>
    <cellStyle name="60% - 强调文字颜色 3 2 2 2 2" xfId="3111"/>
    <cellStyle name="60% - 强调文字颜色 3 2 2 3" xfId="3113"/>
    <cellStyle name="60% - 强调文字颜色 3 2 2 4" xfId="3116"/>
    <cellStyle name="60% - 强调文字颜色 3 2 2 5" xfId="3121"/>
    <cellStyle name="60% - 强调文字颜色 3 2 3" xfId="3122"/>
    <cellStyle name="60% - 强调文字颜色 3 2 3 2" xfId="3123"/>
    <cellStyle name="60% - 强调文字颜色 3 2 3 2 2" xfId="1713"/>
    <cellStyle name="60% - 强调文字颜色 3 2 3 3" xfId="3124"/>
    <cellStyle name="60% - 强调文字颜色 3 2 3 4" xfId="3125"/>
    <cellStyle name="60% - 强调文字颜色 3 2 3 5" xfId="3126"/>
    <cellStyle name="60% - 强调文字颜色 3 2 4" xfId="3074"/>
    <cellStyle name="60% - 强调文字颜色 3 2 4 2" xfId="3076"/>
    <cellStyle name="60% - 强调文字颜色 3 2 4 2 2" xfId="3127"/>
    <cellStyle name="60% - 强调文字颜色 3 2 4 3" xfId="3129"/>
    <cellStyle name="60% - 强调文字颜色 3 2 4 4" xfId="3130"/>
    <cellStyle name="60% - 强调文字颜色 3 2 5" xfId="3078"/>
    <cellStyle name="60% - 强调文字颜色 3 2 5 2" xfId="3131"/>
    <cellStyle name="60% - 强调文字颜色 3 2 5 3" xfId="3132"/>
    <cellStyle name="60% - 强调文字颜色 3 2 6" xfId="3080"/>
    <cellStyle name="60% - 强调文字颜色 3 2 6 2" xfId="3133"/>
    <cellStyle name="60% - 强调文字颜色 3 2 7" xfId="1991"/>
    <cellStyle name="60% - 强调文字颜色 3 2 8" xfId="2060"/>
    <cellStyle name="60% - 强调文字颜色 3 3" xfId="398"/>
    <cellStyle name="60% - 强调文字颜色 3 3 2" xfId="2346"/>
    <cellStyle name="60% - 强调文字颜色 3 3 2 2" xfId="3134"/>
    <cellStyle name="60% - 强调文字颜色 3 3 3" xfId="3135"/>
    <cellStyle name="60% - 强调文字颜色 3 3 4" xfId="3083"/>
    <cellStyle name="60% - 强调文字颜色 3 3 5" xfId="3088"/>
    <cellStyle name="60% - 强调文字颜色 3 4" xfId="3136"/>
    <cellStyle name="60% - 强调文字颜色 3 4 2" xfId="3137"/>
    <cellStyle name="60% - 强调文字颜色 3 4 3" xfId="3138"/>
    <cellStyle name="60% - 强调文字颜色 3 5" xfId="3140"/>
    <cellStyle name="60% - 强调文字颜色 4 2" xfId="3141"/>
    <cellStyle name="60% - 强调文字颜色 4 2 2" xfId="2976"/>
    <cellStyle name="60% - 强调文字颜色 4 2 2 2" xfId="2978"/>
    <cellStyle name="60% - 强调文字颜色 4 2 2 2 2" xfId="2982"/>
    <cellStyle name="60% - 强调文字颜色 4 2 2 3" xfId="2983"/>
    <cellStyle name="60% - 强调文字颜色 4 2 2 4" xfId="2281"/>
    <cellStyle name="60% - 强调文字颜色 4 2 2 5" xfId="3143"/>
    <cellStyle name="60% - 强调文字颜色 4 2 3" xfId="2985"/>
    <cellStyle name="60% - 强调文字颜色 4 2 3 2" xfId="2987"/>
    <cellStyle name="60% - 强调文字颜色 4 2 3 2 2" xfId="2991"/>
    <cellStyle name="60% - 强调文字颜色 4 2 3 3" xfId="2992"/>
    <cellStyle name="60% - 强调文字颜色 4 2 3 4" xfId="2994"/>
    <cellStyle name="60% - 强调文字颜色 4 2 3 5" xfId="2996"/>
    <cellStyle name="60% - 强调文字颜色 4 2 4" xfId="2999"/>
    <cellStyle name="60% - 强调文字颜色 4 2 4 2" xfId="3001"/>
    <cellStyle name="60% - 强调文字颜色 4 2 4 2 2" xfId="3005"/>
    <cellStyle name="60% - 强调文字颜色 4 2 4 3" xfId="3006"/>
    <cellStyle name="60% - 强调文字颜色 4 2 4 4" xfId="3008"/>
    <cellStyle name="60% - 强调文字颜色 4 2 5" xfId="1306"/>
    <cellStyle name="60% - 强调文字颜色 4 2 5 2" xfId="3012"/>
    <cellStyle name="60% - 强调文字颜色 4 2 5 3" xfId="3014"/>
    <cellStyle name="60% - 强调文字颜色 4 2 6" xfId="1310"/>
    <cellStyle name="60% - 强调文字颜色 4 2 6 2" xfId="3019"/>
    <cellStyle name="60% - 强调文字颜色 4 2 7" xfId="2203"/>
    <cellStyle name="60% - 强调文字颜色 4 2 8" xfId="2260"/>
    <cellStyle name="60% - 强调文字颜色 4 3" xfId="3144"/>
    <cellStyle name="60% - 强调文字颜色 4 3 2" xfId="3147"/>
    <cellStyle name="60% - 强调文字颜色 4 3 2 2" xfId="3151"/>
    <cellStyle name="60% - 强调文字颜色 4 3 3" xfId="3155"/>
    <cellStyle name="60% - 强调文字颜色 4 3 4" xfId="3158"/>
    <cellStyle name="60% - 强调文字颜色 4 3 5" xfId="1319"/>
    <cellStyle name="60% - 强调文字颜色 4 4" xfId="3159"/>
    <cellStyle name="60% - 强调文字颜色 4 4 2" xfId="3162"/>
    <cellStyle name="60% - 强调文字颜色 4 4 3" xfId="3166"/>
    <cellStyle name="60% - 强调文字颜色 4 5" xfId="3167"/>
    <cellStyle name="60% - 强调文字颜色 5 2" xfId="3168"/>
    <cellStyle name="60% - 强调文字颜色 5 2 2" xfId="3169"/>
    <cellStyle name="60% - 强调文字颜色 5 2 2 2" xfId="3170"/>
    <cellStyle name="60% - 强调文字颜色 5 2 2 2 2" xfId="3172"/>
    <cellStyle name="60% - 强调文字颜色 5 2 2 3" xfId="3173"/>
    <cellStyle name="60% - 强调文字颜色 5 2 2 4" xfId="3177"/>
    <cellStyle name="60% - 强调文字颜色 5 2 2 5" xfId="3181"/>
    <cellStyle name="60% - 强调文字颜色 5 2 3" xfId="2882"/>
    <cellStyle name="60% - 强调文字颜色 5 2 3 2" xfId="1757"/>
    <cellStyle name="60% - 强调文字颜色 5 2 3 2 2" xfId="3182"/>
    <cellStyle name="60% - 强调文字颜色 5 2 3 3" xfId="3183"/>
    <cellStyle name="60% - 强调文字颜色 5 2 3 4" xfId="3186"/>
    <cellStyle name="60% - 强调文字颜色 5 2 3 5" xfId="3189"/>
    <cellStyle name="60% - 强调文字颜色 5 2 4" xfId="3190"/>
    <cellStyle name="60% - 强调文字颜色 5 2 4 2" xfId="3191"/>
    <cellStyle name="60% - 强调文字颜色 5 2 4 2 2" xfId="3192"/>
    <cellStyle name="60% - 强调文字颜色 5 2 4 3" xfId="3193"/>
    <cellStyle name="60% - 强调文字颜色 5 2 4 4" xfId="3196"/>
    <cellStyle name="60% - 强调文字颜色 5 2 5" xfId="1416"/>
    <cellStyle name="60% - 强调文字颜色 5 2 5 2" xfId="1420"/>
    <cellStyle name="60% - 强调文字颜色 5 2 5 3" xfId="3197"/>
    <cellStyle name="60% - 强调文字颜色 5 2 6" xfId="1422"/>
    <cellStyle name="60% - 强调文字颜色 5 2 6 2" xfId="3199"/>
    <cellStyle name="60% - 强调文字颜色 5 2 7" xfId="1424"/>
    <cellStyle name="60% - 强调文字颜色 5 2 8" xfId="2474"/>
    <cellStyle name="60% - 强调文字颜色 5 3" xfId="2087"/>
    <cellStyle name="60% - 强调文字颜色 5 3 2" xfId="3200"/>
    <cellStyle name="60% - 强调文字颜色 5 3 2 2" xfId="3201"/>
    <cellStyle name="60% - 强调文字颜色 5 3 3" xfId="3202"/>
    <cellStyle name="60% - 强调文字颜色 5 3 4" xfId="3203"/>
    <cellStyle name="60% - 强调文字颜色 5 3 5" xfId="1432"/>
    <cellStyle name="60% - 强调文字颜色 5 4" xfId="3204"/>
    <cellStyle name="60% - 强调文字颜色 5 4 2" xfId="3205"/>
    <cellStyle name="60% - 强调文字颜色 5 4 3" xfId="3206"/>
    <cellStyle name="60% - 强调文字颜色 5 5" xfId="3207"/>
    <cellStyle name="60% - 强调文字颜色 6 2" xfId="3208"/>
    <cellStyle name="60% - 强调文字颜色 6 2 2" xfId="3209"/>
    <cellStyle name="60% - 强调文字颜色 6 2 2 2" xfId="3210"/>
    <cellStyle name="60% - 强调文字颜色 6 2 2 2 2" xfId="3211"/>
    <cellStyle name="60% - 强调文字颜色 6 2 2 3" xfId="3212"/>
    <cellStyle name="60% - 强调文字颜色 6 2 2 4" xfId="3213"/>
    <cellStyle name="60% - 强调文字颜色 6 2 2 5" xfId="3215"/>
    <cellStyle name="60% - 强调文字颜色 6 2 3" xfId="3216"/>
    <cellStyle name="60% - 强调文字颜色 6 2 3 2" xfId="1865"/>
    <cellStyle name="60% - 强调文字颜色 6 2 3 2 2" xfId="3217"/>
    <cellStyle name="60% - 强调文字颜色 6 2 3 3" xfId="3218"/>
    <cellStyle name="60% - 强调文字颜色 6 2 3 4" xfId="3219"/>
    <cellStyle name="60% - 强调文字颜色 6 2 3 5" xfId="3220"/>
    <cellStyle name="60% - 强调文字颜色 6 2 4" xfId="3221"/>
    <cellStyle name="60% - 强调文字颜色 6 2 4 2" xfId="3222"/>
    <cellStyle name="60% - 强调文字颜色 6 2 4 2 2" xfId="3223"/>
    <cellStyle name="60% - 强调文字颜色 6 2 4 3" xfId="3224"/>
    <cellStyle name="60% - 强调文字颜色 6 2 4 4" xfId="3225"/>
    <cellStyle name="60% - 强调文字颜色 6 2 5" xfId="2099"/>
    <cellStyle name="60% - 强调文字颜色 6 2 5 2" xfId="3226"/>
    <cellStyle name="60% - 强调文字颜色 6 2 5 3" xfId="3227"/>
    <cellStyle name="60% - 强调文字颜色 6 2 6" xfId="3228"/>
    <cellStyle name="60% - 强调文字颜色 6 2 6 2" xfId="3229"/>
    <cellStyle name="60% - 强调文字颜色 6 2 7" xfId="2614"/>
    <cellStyle name="60% - 强调文字颜色 6 2 8" xfId="2668"/>
    <cellStyle name="60% - 强调文字颜色 6 3" xfId="297"/>
    <cellStyle name="60% - 强调文字颜色 6 3 2" xfId="3230"/>
    <cellStyle name="60% - 强调文字颜色 6 3 2 2" xfId="1508"/>
    <cellStyle name="60% - 强调文字颜色 6 3 3" xfId="3231"/>
    <cellStyle name="60% - 强调文字颜色 6 3 4" xfId="3232"/>
    <cellStyle name="60% - 强调文字颜色 6 3 5" xfId="3234"/>
    <cellStyle name="60% - 强调文字颜色 6 4" xfId="3236"/>
    <cellStyle name="60% - 强调文字颜色 6 4 2" xfId="2454"/>
    <cellStyle name="60% - 强调文字颜色 6 4 3" xfId="2466"/>
    <cellStyle name="60% - 强调文字颜色 6 5" xfId="3238"/>
    <cellStyle name="60% - 着色 1" xfId="3240"/>
    <cellStyle name="60% - 着色 2" xfId="3241"/>
    <cellStyle name="60% - 着色 3" xfId="3242"/>
    <cellStyle name="60% - 着色 4" xfId="3243"/>
    <cellStyle name="60% - 着色 5" xfId="3244"/>
    <cellStyle name="60% - 着色 6" xfId="3245"/>
    <cellStyle name="ColLevel_0" xfId="3048"/>
    <cellStyle name="e鯪9Y_x000b_" xfId="3247"/>
    <cellStyle name="RowLevel_0" xfId="3248"/>
    <cellStyle name="百分比" xfId="31" builtinId="5"/>
    <cellStyle name="百分比 10" xfId="701"/>
    <cellStyle name="百分比 10 2" xfId="3249"/>
    <cellStyle name="百分比 11" xfId="3252"/>
    <cellStyle name="百分比 11 2" xfId="3253"/>
    <cellStyle name="百分比 12" xfId="3254"/>
    <cellStyle name="百分比 2" xfId="3255"/>
    <cellStyle name="百分比 2 10" xfId="3037"/>
    <cellStyle name="百分比 2 11" xfId="3256"/>
    <cellStyle name="百分比 2 12" xfId="3257"/>
    <cellStyle name="百分比 2 13" xfId="3258"/>
    <cellStyle name="百分比 2 14" xfId="3260"/>
    <cellStyle name="百分比 2 15" xfId="3262"/>
    <cellStyle name="百分比 2 16" xfId="3263"/>
    <cellStyle name="百分比 2 17" xfId="3264"/>
    <cellStyle name="百分比 2 2" xfId="3265"/>
    <cellStyle name="百分比 2 2 2" xfId="3267"/>
    <cellStyle name="百分比 2 2 2 2" xfId="2244"/>
    <cellStyle name="百分比 2 2 2 3" xfId="569"/>
    <cellStyle name="百分比 2 2 3" xfId="3268"/>
    <cellStyle name="百分比 2 2 3 2" xfId="3269"/>
    <cellStyle name="百分比 2 2 3 3" xfId="3270"/>
    <cellStyle name="百分比 2 2 4" xfId="3272"/>
    <cellStyle name="百分比 2 2 4 2" xfId="3273"/>
    <cellStyle name="百分比 2 2 5" xfId="1817"/>
    <cellStyle name="百分比 2 2 5 2" xfId="3274"/>
    <cellStyle name="百分比 2 2 6" xfId="3275"/>
    <cellStyle name="百分比 2 2 7" xfId="3276"/>
    <cellStyle name="百分比 2 2 8" xfId="3277"/>
    <cellStyle name="百分比 2 2 9" xfId="2171"/>
    <cellStyle name="百分比 2 3" xfId="3278"/>
    <cellStyle name="百分比 2 3 2" xfId="3279"/>
    <cellStyle name="百分比 2 3 2 2" xfId="2340"/>
    <cellStyle name="百分比 2 3 3" xfId="3280"/>
    <cellStyle name="百分比 2 3 3 2" xfId="3283"/>
    <cellStyle name="百分比 2 3 4" xfId="3285"/>
    <cellStyle name="百分比 2 3 5" xfId="3286"/>
    <cellStyle name="百分比 2 3 6" xfId="3287"/>
    <cellStyle name="百分比 2 3 7" xfId="3288"/>
    <cellStyle name="百分比 2 4" xfId="3290"/>
    <cellStyle name="百分比 2 4 2" xfId="3292"/>
    <cellStyle name="百分比 2 4 2 2" xfId="3293"/>
    <cellStyle name="百分比 2 4 3" xfId="3294"/>
    <cellStyle name="百分比 2 4 3 2" xfId="3295"/>
    <cellStyle name="百分比 2 4 4" xfId="2689"/>
    <cellStyle name="百分比 2 4 5" xfId="3297"/>
    <cellStyle name="百分比 2 4 6" xfId="3299"/>
    <cellStyle name="百分比 2 4 7" xfId="3301"/>
    <cellStyle name="百分比 2 5" xfId="3303"/>
    <cellStyle name="百分比 2 5 2" xfId="3304"/>
    <cellStyle name="百分比 2 5 3" xfId="3305"/>
    <cellStyle name="百分比 2 6" xfId="3148"/>
    <cellStyle name="百分比 2 6 2" xfId="3306"/>
    <cellStyle name="百分比 2 6 3" xfId="3308"/>
    <cellStyle name="百分比 2 7" xfId="3310"/>
    <cellStyle name="百分比 2 7 2" xfId="3313"/>
    <cellStyle name="百分比 2 8" xfId="3316"/>
    <cellStyle name="百分比 2 8 2" xfId="8"/>
    <cellStyle name="百分比 2 9" xfId="3319"/>
    <cellStyle name="百分比 3" xfId="3322"/>
    <cellStyle name="百分比 3 10" xfId="3323"/>
    <cellStyle name="百分比 3 2" xfId="3324"/>
    <cellStyle name="百分比 3 2 2" xfId="3235"/>
    <cellStyle name="百分比 3 2 2 2" xfId="2453"/>
    <cellStyle name="百分比 3 2 3" xfId="3237"/>
    <cellStyle name="百分比 3 2 4" xfId="3325"/>
    <cellStyle name="百分比 3 2 5" xfId="3326"/>
    <cellStyle name="百分比 3 3" xfId="3327"/>
    <cellStyle name="百分比 3 3 2" xfId="3328"/>
    <cellStyle name="百分比 3 3 2 2" xfId="2540"/>
    <cellStyle name="百分比 3 3 3" xfId="3329"/>
    <cellStyle name="百分比 3 3 4" xfId="3330"/>
    <cellStyle name="百分比 3 4" xfId="3332"/>
    <cellStyle name="百分比 3 4 2" xfId="3333"/>
    <cellStyle name="百分比 3 4 2 2" xfId="3334"/>
    <cellStyle name="百分比 3 4 3" xfId="3335"/>
    <cellStyle name="百分比 3 4 4" xfId="2699"/>
    <cellStyle name="百分比 3 4 5" xfId="3337"/>
    <cellStyle name="百分比 3 5" xfId="3339"/>
    <cellStyle name="百分比 3 5 2" xfId="104"/>
    <cellStyle name="百分比 3 5 3" xfId="111"/>
    <cellStyle name="百分比 3 6" xfId="3340"/>
    <cellStyle name="百分比 3 6 2" xfId="3343"/>
    <cellStyle name="百分比 3 6 2 2" xfId="3348"/>
    <cellStyle name="百分比 3 6 3" xfId="3350"/>
    <cellStyle name="百分比 3 6 4" xfId="3353"/>
    <cellStyle name="百分比 3 7" xfId="3355"/>
    <cellStyle name="百分比 3 7 2" xfId="238"/>
    <cellStyle name="百分比 3 8" xfId="3358"/>
    <cellStyle name="百分比 3 8 2" xfId="317"/>
    <cellStyle name="百分比 3 9" xfId="3361"/>
    <cellStyle name="百分比 4" xfId="3364"/>
    <cellStyle name="百分比 4 10" xfId="3365"/>
    <cellStyle name="百分比 4 11" xfId="3366"/>
    <cellStyle name="百分比 4 2" xfId="3369"/>
    <cellStyle name="百分比 4 2 2" xfId="3371"/>
    <cellStyle name="百分比 4 2 3" xfId="3374"/>
    <cellStyle name="百分比 4 3" xfId="1971"/>
    <cellStyle name="百分比 4 3 2" xfId="3376"/>
    <cellStyle name="百分比 4 3 3" xfId="3377"/>
    <cellStyle name="百分比 4 4" xfId="3380"/>
    <cellStyle name="百分比 4 4 2" xfId="3382"/>
    <cellStyle name="百分比 4 4 3" xfId="3384"/>
    <cellStyle name="百分比 4 5" xfId="1501"/>
    <cellStyle name="百分比 4 5 2" xfId="3385"/>
    <cellStyle name="百分比 4 6" xfId="3386"/>
    <cellStyle name="百分比 4 6 2" xfId="3389"/>
    <cellStyle name="百分比 4 7" xfId="3391"/>
    <cellStyle name="百分比 4 7 2" xfId="3395"/>
    <cellStyle name="百分比 4 8" xfId="3398"/>
    <cellStyle name="百分比 4 9" xfId="3402"/>
    <cellStyle name="百分比 5" xfId="2190"/>
    <cellStyle name="百分比 5 10" xfId="3405"/>
    <cellStyle name="百分比 5 11" xfId="3406"/>
    <cellStyle name="百分比 5 2" xfId="3410"/>
    <cellStyle name="百分比 5 2 2" xfId="958"/>
    <cellStyle name="百分比 5 2 3" xfId="3413"/>
    <cellStyle name="百分比 5 3" xfId="3415"/>
    <cellStyle name="百分比 5 3 2" xfId="3418"/>
    <cellStyle name="百分比 5 3 3" xfId="3419"/>
    <cellStyle name="百分比 5 4" xfId="3422"/>
    <cellStyle name="百分比 5 4 2" xfId="3424"/>
    <cellStyle name="百分比 5 4 3" xfId="3426"/>
    <cellStyle name="百分比 5 5" xfId="3428"/>
    <cellStyle name="百分比 5 5 2" xfId="3429"/>
    <cellStyle name="百分比 5 6" xfId="1321"/>
    <cellStyle name="百分比 5 6 2" xfId="3430"/>
    <cellStyle name="百分比 5 7" xfId="3432"/>
    <cellStyle name="百分比 5 7 2" xfId="3436"/>
    <cellStyle name="百分比 5 8" xfId="3439"/>
    <cellStyle name="百分比 5 9" xfId="2839"/>
    <cellStyle name="百分比 6" xfId="2192"/>
    <cellStyle name="百分比 6 10" xfId="2702"/>
    <cellStyle name="百分比 6 11" xfId="2705"/>
    <cellStyle name="百分比 6 2" xfId="2008"/>
    <cellStyle name="百分比 6 2 2" xfId="3443"/>
    <cellStyle name="百分比 6 2 3" xfId="3444"/>
    <cellStyle name="百分比 6 3" xfId="3445"/>
    <cellStyle name="百分比 6 3 2" xfId="3448"/>
    <cellStyle name="百分比 6 3 3" xfId="3452"/>
    <cellStyle name="百分比 6 4" xfId="3453"/>
    <cellStyle name="百分比 6 4 2" xfId="3454"/>
    <cellStyle name="百分比 6 4 3" xfId="3455"/>
    <cellStyle name="百分比 6 5" xfId="3456"/>
    <cellStyle name="百分比 6 5 2" xfId="3457"/>
    <cellStyle name="百分比 6 6" xfId="3458"/>
    <cellStyle name="百分比 6 6 2" xfId="3461"/>
    <cellStyle name="百分比 6 7" xfId="793"/>
    <cellStyle name="百分比 6 7 2" xfId="3464"/>
    <cellStyle name="百分比 6 8" xfId="3467"/>
    <cellStyle name="百分比 6 9" xfId="3471"/>
    <cellStyle name="百分比 7" xfId="3474"/>
    <cellStyle name="百分比 7 2" xfId="3476"/>
    <cellStyle name="百分比 7 2 2" xfId="3477"/>
    <cellStyle name="百分比 7 2 3" xfId="3478"/>
    <cellStyle name="百分比 7 3" xfId="3479"/>
    <cellStyle name="百分比 7 3 2" xfId="3480"/>
    <cellStyle name="百分比 7 4" xfId="3481"/>
    <cellStyle name="百分比 7 4 2" xfId="3482"/>
    <cellStyle name="百分比 7 5" xfId="3483"/>
    <cellStyle name="百分比 7 6" xfId="2298"/>
    <cellStyle name="百分比 7 7" xfId="2313"/>
    <cellStyle name="百分比 7 8" xfId="2325"/>
    <cellStyle name="百分比 8" xfId="1855"/>
    <cellStyle name="百分比 8 2" xfId="2032"/>
    <cellStyle name="百分比 8 2 2" xfId="3484"/>
    <cellStyle name="百分比 8 3" xfId="3487"/>
    <cellStyle name="百分比 8 3 2" xfId="3488"/>
    <cellStyle name="百分比 8 4" xfId="105"/>
    <cellStyle name="百分比 8 5" xfId="112"/>
    <cellStyle name="百分比 8 6" xfId="12"/>
    <cellStyle name="百分比 8 7" xfId="120"/>
    <cellStyle name="百分比 9" xfId="3489"/>
    <cellStyle name="百分比 9 2" xfId="3490"/>
    <cellStyle name="标题 1 2" xfId="1795"/>
    <cellStyle name="标题 1 2 2" xfId="3491"/>
    <cellStyle name="标题 1 2 2 2" xfId="2429"/>
    <cellStyle name="标题 1 2 2 2 2" xfId="3492"/>
    <cellStyle name="标题 1 2 2 3" xfId="3493"/>
    <cellStyle name="标题 1 2 2 4" xfId="69"/>
    <cellStyle name="标题 1 2 2 5" xfId="3494"/>
    <cellStyle name="标题 1 2 3" xfId="3495"/>
    <cellStyle name="标题 1 2 3 2" xfId="3496"/>
    <cellStyle name="标题 1 2 3 2 2" xfId="3139"/>
    <cellStyle name="标题 1 2 3 3" xfId="3497"/>
    <cellStyle name="标题 1 2 3 4" xfId="3498"/>
    <cellStyle name="标题 1 2 3 5" xfId="3499"/>
    <cellStyle name="标题 1 2 4" xfId="3500"/>
    <cellStyle name="标题 1 2 4 2" xfId="1728"/>
    <cellStyle name="标题 1 2 4 2 2" xfId="3502"/>
    <cellStyle name="标题 1 2 4 3" xfId="3503"/>
    <cellStyle name="标题 1 2 4 4" xfId="3504"/>
    <cellStyle name="标题 1 2 5" xfId="3505"/>
    <cellStyle name="标题 1 2 5 2" xfId="3506"/>
    <cellStyle name="标题 1 2 5 3" xfId="3507"/>
    <cellStyle name="标题 1 2 6" xfId="3508"/>
    <cellStyle name="标题 1 2 6 2" xfId="3509"/>
    <cellStyle name="标题 1 2 7" xfId="648"/>
    <cellStyle name="标题 1 2 8" xfId="465"/>
    <cellStyle name="标题 1 3" xfId="1217"/>
    <cellStyle name="标题 1 3 2" xfId="1220"/>
    <cellStyle name="标题 1 3 2 2" xfId="3511"/>
    <cellStyle name="标题 1 3 3" xfId="3512"/>
    <cellStyle name="标题 1 3 4" xfId="3513"/>
    <cellStyle name="标题 1 3 5" xfId="3514"/>
    <cellStyle name="标题 1 4" xfId="1223"/>
    <cellStyle name="标题 1 4 2" xfId="3515"/>
    <cellStyle name="标题 1 4 3" xfId="3516"/>
    <cellStyle name="标题 1 5" xfId="1226"/>
    <cellStyle name="标题 2 2" xfId="1804"/>
    <cellStyle name="标题 2 2 2" xfId="2621"/>
    <cellStyle name="标题 2 2 2 2" xfId="2511"/>
    <cellStyle name="标题 2 2 2 2 2" xfId="3517"/>
    <cellStyle name="标题 2 2 2 3" xfId="3518"/>
    <cellStyle name="标题 2 2 2 4" xfId="3519"/>
    <cellStyle name="标题 2 2 2 5" xfId="3520"/>
    <cellStyle name="标题 2 2 3" xfId="2624"/>
    <cellStyle name="标题 2 2 3 2" xfId="3521"/>
    <cellStyle name="标题 2 2 3 2 2" xfId="3051"/>
    <cellStyle name="标题 2 2 3 3" xfId="3522"/>
    <cellStyle name="标题 2 2 3 4" xfId="3523"/>
    <cellStyle name="标题 2 2 3 5" xfId="3524"/>
    <cellStyle name="标题 2 2 4" xfId="2626"/>
    <cellStyle name="标题 2 2 4 2" xfId="2532"/>
    <cellStyle name="标题 2 2 4 2 2" xfId="3096"/>
    <cellStyle name="标题 2 2 4 3" xfId="3525"/>
    <cellStyle name="标题 2 2 4 4" xfId="3526"/>
    <cellStyle name="标题 2 2 5" xfId="3527"/>
    <cellStyle name="标题 2 2 5 2" xfId="1191"/>
    <cellStyle name="标题 2 2 5 3" xfId="3528"/>
    <cellStyle name="标题 2 2 6" xfId="3529"/>
    <cellStyle name="标题 2 2 6 2" xfId="3530"/>
    <cellStyle name="标题 2 2 7" xfId="3531"/>
    <cellStyle name="标题 2 2 8" xfId="3534"/>
    <cellStyle name="标题 2 3" xfId="1232"/>
    <cellStyle name="标题 2 3 2" xfId="1236"/>
    <cellStyle name="标题 2 3 2 2" xfId="2829"/>
    <cellStyle name="标题 2 3 3" xfId="2634"/>
    <cellStyle name="标题 2 3 4" xfId="1029"/>
    <cellStyle name="标题 2 3 5" xfId="3537"/>
    <cellStyle name="标题 2 4" xfId="1240"/>
    <cellStyle name="标题 2 4 2" xfId="2639"/>
    <cellStyle name="标题 2 4 3" xfId="2642"/>
    <cellStyle name="标题 2 5" xfId="1243"/>
    <cellStyle name="标题 3 2" xfId="3538"/>
    <cellStyle name="标题 3 2 2" xfId="3540"/>
    <cellStyle name="标题 3 2 2 2" xfId="3544"/>
    <cellStyle name="标题 3 2 2 2 2" xfId="3547"/>
    <cellStyle name="标题 3 2 2 3" xfId="3550"/>
    <cellStyle name="标题 3 2 2 4" xfId="195"/>
    <cellStyle name="标题 3 2 2 5" xfId="3163"/>
    <cellStyle name="标题 3 2 3" xfId="3552"/>
    <cellStyle name="标题 3 2 3 2" xfId="3553"/>
    <cellStyle name="标题 3 2 3 2 2" xfId="3556"/>
    <cellStyle name="标题 3 2 3 3" xfId="3557"/>
    <cellStyle name="标题 3 2 3 4" xfId="3558"/>
    <cellStyle name="标题 3 2 3 5" xfId="3559"/>
    <cellStyle name="标题 3 2 4" xfId="3561"/>
    <cellStyle name="标题 3 2 4 2" xfId="3562"/>
    <cellStyle name="标题 3 2 4 2 2" xfId="3563"/>
    <cellStyle name="标题 3 2 4 3" xfId="3564"/>
    <cellStyle name="标题 3 2 4 4" xfId="3565"/>
    <cellStyle name="标题 3 2 5" xfId="3567"/>
    <cellStyle name="标题 3 2 5 2" xfId="3568"/>
    <cellStyle name="标题 3 2 5 3" xfId="3569"/>
    <cellStyle name="标题 3 2 6" xfId="3570"/>
    <cellStyle name="标题 3 2 6 2" xfId="1711"/>
    <cellStyle name="标题 3 2 7" xfId="1812"/>
    <cellStyle name="标题 3 2 8" xfId="1819"/>
    <cellStyle name="标题 3 3" xfId="1248"/>
    <cellStyle name="标题 3 3 2" xfId="3572"/>
    <cellStyle name="标题 3 3 2 2" xfId="3574"/>
    <cellStyle name="标题 3 3 3" xfId="3576"/>
    <cellStyle name="标题 3 3 4" xfId="3578"/>
    <cellStyle name="标题 3 3 5" xfId="3580"/>
    <cellStyle name="标题 3 4" xfId="1250"/>
    <cellStyle name="标题 3 4 2" xfId="3582"/>
    <cellStyle name="标题 3 4 3" xfId="3584"/>
    <cellStyle name="标题 3 5" xfId="3585"/>
    <cellStyle name="标题 4 2" xfId="1824"/>
    <cellStyle name="标题 4 2 2" xfId="3296"/>
    <cellStyle name="标题 4 2 2 2" xfId="3586"/>
    <cellStyle name="标题 4 2 2 2 2" xfId="3587"/>
    <cellStyle name="标题 4 2 2 3" xfId="3588"/>
    <cellStyle name="标题 4 2 2 4" xfId="3589"/>
    <cellStyle name="标题 4 2 2 5" xfId="3591"/>
    <cellStyle name="标题 4 2 3" xfId="3298"/>
    <cellStyle name="标题 4 2 3 2" xfId="3592"/>
    <cellStyle name="标题 4 2 3 2 2" xfId="3594"/>
    <cellStyle name="标题 4 2 3 3" xfId="3595"/>
    <cellStyle name="标题 4 2 3 4" xfId="3596"/>
    <cellStyle name="标题 4 2 3 5" xfId="3597"/>
    <cellStyle name="标题 4 2 4" xfId="3300"/>
    <cellStyle name="标题 4 2 4 2" xfId="3598"/>
    <cellStyle name="标题 4 2 4 2 2" xfId="3599"/>
    <cellStyle name="标题 4 2 4 3" xfId="3600"/>
    <cellStyle name="标题 4 2 4 4" xfId="3601"/>
    <cellStyle name="标题 4 2 5" xfId="3602"/>
    <cellStyle name="标题 4 2 5 2" xfId="3603"/>
    <cellStyle name="标题 4 2 5 3" xfId="3604"/>
    <cellStyle name="标题 4 2 6" xfId="3605"/>
    <cellStyle name="标题 4 2 6 2" xfId="258"/>
    <cellStyle name="标题 4 2 7" xfId="1922"/>
    <cellStyle name="标题 4 2 8" xfId="3606"/>
    <cellStyle name="标题 4 3" xfId="1252"/>
    <cellStyle name="标题 4 3 2" xfId="1254"/>
    <cellStyle name="标题 4 3 2 2" xfId="3609"/>
    <cellStyle name="标题 4 3 3" xfId="3610"/>
    <cellStyle name="标题 4 3 4" xfId="3611"/>
    <cellStyle name="标题 4 3 5" xfId="3612"/>
    <cellStyle name="标题 4 4" xfId="1256"/>
    <cellStyle name="标题 4 4 2" xfId="3613"/>
    <cellStyle name="标题 4 4 3" xfId="3614"/>
    <cellStyle name="标题 4 5" xfId="1258"/>
    <cellStyle name="标题 5" xfId="3615"/>
    <cellStyle name="标题 5 2" xfId="3616"/>
    <cellStyle name="标题 5 2 2" xfId="3336"/>
    <cellStyle name="标题 5 2 2 2" xfId="3619"/>
    <cellStyle name="标题 5 2 3" xfId="3620"/>
    <cellStyle name="标题 5 2 4" xfId="3621"/>
    <cellStyle name="标题 5 2 5" xfId="3622"/>
    <cellStyle name="标题 5 3" xfId="1260"/>
    <cellStyle name="标题 5 3 2" xfId="119"/>
    <cellStyle name="标题 5 3 2 2" xfId="964"/>
    <cellStyle name="标题 5 3 3" xfId="97"/>
    <cellStyle name="标题 5 3 4" xfId="72"/>
    <cellStyle name="标题 5 3 5" xfId="3623"/>
    <cellStyle name="标题 5 4" xfId="3624"/>
    <cellStyle name="标题 5 4 2" xfId="3626"/>
    <cellStyle name="标题 5 4 2 2" xfId="2858"/>
    <cellStyle name="标题 5 4 3" xfId="3628"/>
    <cellStyle name="标题 5 4 4" xfId="3629"/>
    <cellStyle name="标题 5 5" xfId="3630"/>
    <cellStyle name="标题 5 5 2" xfId="3632"/>
    <cellStyle name="标题 5 5 3" xfId="3634"/>
    <cellStyle name="标题 5 6" xfId="3635"/>
    <cellStyle name="标题 5 6 2" xfId="3637"/>
    <cellStyle name="标题 5 7" xfId="3555"/>
    <cellStyle name="标题 5 8" xfId="3639"/>
    <cellStyle name="标题 6" xfId="3640"/>
    <cellStyle name="标题 6 2" xfId="3642"/>
    <cellStyle name="标题 6 2 2" xfId="178"/>
    <cellStyle name="标题 6 3" xfId="1264"/>
    <cellStyle name="标题 6 4" xfId="3644"/>
    <cellStyle name="标题 6 5" xfId="3646"/>
    <cellStyle name="标题 7" xfId="3648"/>
    <cellStyle name="标题 7 2" xfId="3650"/>
    <cellStyle name="标题 7 3" xfId="3652"/>
    <cellStyle name="标题 8" xfId="3344"/>
    <cellStyle name="差 2" xfId="2119"/>
    <cellStyle name="差 2 2" xfId="2122"/>
    <cellStyle name="差 2 2 2" xfId="2124"/>
    <cellStyle name="差 2 2 2 2" xfId="280"/>
    <cellStyle name="差 2 2 3" xfId="3654"/>
    <cellStyle name="差 2 2 4" xfId="3656"/>
    <cellStyle name="差 2 2 5" xfId="3658"/>
    <cellStyle name="差 2 3" xfId="2127"/>
    <cellStyle name="差 2 3 2" xfId="89"/>
    <cellStyle name="差 2 3 2 2" xfId="3660"/>
    <cellStyle name="差 2 3 3" xfId="3661"/>
    <cellStyle name="差 2 3 4" xfId="3663"/>
    <cellStyle name="差 2 3 5" xfId="3666"/>
    <cellStyle name="差 2 4" xfId="2130"/>
    <cellStyle name="差 2 4 2" xfId="3289"/>
    <cellStyle name="差 2 4 2 2" xfId="3291"/>
    <cellStyle name="差 2 4 3" xfId="3302"/>
    <cellStyle name="差 2 4 4" xfId="3152"/>
    <cellStyle name="差 2 5" xfId="3668"/>
    <cellStyle name="差 2 5 2" xfId="3331"/>
    <cellStyle name="差 2 5 3" xfId="3338"/>
    <cellStyle name="差 2 6" xfId="3669"/>
    <cellStyle name="差 2 6 2" xfId="3379"/>
    <cellStyle name="差 2 7" xfId="3671"/>
    <cellStyle name="差 2 8" xfId="3674"/>
    <cellStyle name="差 3" xfId="2135"/>
    <cellStyle name="差 3 2" xfId="2138"/>
    <cellStyle name="差 3 2 2" xfId="3675"/>
    <cellStyle name="差 3 3" xfId="3677"/>
    <cellStyle name="差 3 4" xfId="3679"/>
    <cellStyle name="差 3 5" xfId="3681"/>
    <cellStyle name="差 4" xfId="2143"/>
    <cellStyle name="差 4 2" xfId="2145"/>
    <cellStyle name="差 4 3" xfId="3683"/>
    <cellStyle name="差 5" xfId="2148"/>
    <cellStyle name="差_RESULTS" xfId="3686"/>
    <cellStyle name="差_RESULTS 2" xfId="3687"/>
    <cellStyle name="差_RESULTS 2 2" xfId="3688"/>
    <cellStyle name="差_RESULTS 2 2 2" xfId="3689"/>
    <cellStyle name="差_RESULTS 2 3" xfId="954"/>
    <cellStyle name="差_RESULTS 2 4" xfId="957"/>
    <cellStyle name="差_RESULTS 3" xfId="3690"/>
    <cellStyle name="差_RESULTS 3 2" xfId="3691"/>
    <cellStyle name="差_RESULTS 3 2 2" xfId="3692"/>
    <cellStyle name="差_RESULTS 3 3" xfId="3693"/>
    <cellStyle name="差_RESULTS 3 4" xfId="3417"/>
    <cellStyle name="差_RESULTS 4" xfId="3694"/>
    <cellStyle name="差_RESULTS 4 2" xfId="3695"/>
    <cellStyle name="差_RESULTS 4 3" xfId="3696"/>
    <cellStyle name="差_RESULTS 5" xfId="3697"/>
    <cellStyle name="差_RESULTS 5 2" xfId="3698"/>
    <cellStyle name="差_RESULTS 5 3" xfId="3699"/>
    <cellStyle name="差_RESULTS 6" xfId="3700"/>
    <cellStyle name="差_RESULTS 6 2" xfId="3701"/>
    <cellStyle name="差_RESULTS 7" xfId="2859"/>
    <cellStyle name="差_RESULTS 8" xfId="1380"/>
    <cellStyle name="差_RESULTS_重大项目2月底 尹20130314陈才" xfId="787"/>
    <cellStyle name="差_RESULTS_重大项目2月底 尹20130314陈才 2" xfId="977"/>
    <cellStyle name="差_RESULTS_重大项目2月底 尹20130314陈才 2 2" xfId="3702"/>
    <cellStyle name="差_RESULTS_重大项目2月底 尹20130314陈才 2 2 2" xfId="3703"/>
    <cellStyle name="差_RESULTS_重大项目2月底 尹20130314陈才 2 3" xfId="3704"/>
    <cellStyle name="差_RESULTS_重大项目2月底 尹20130314陈才 2 4" xfId="3705"/>
    <cellStyle name="差_RESULTS_重大项目2月底 尹20130314陈才 2 5" xfId="2278"/>
    <cellStyle name="差_RESULTS_重大项目2月底 尹20130314陈才 3" xfId="3708"/>
    <cellStyle name="差_RESULTS_重大项目2月底 尹20130314陈才 3 2" xfId="3709"/>
    <cellStyle name="差_RESULTS_重大项目2月底 尹20130314陈才 3 2 2" xfId="3711"/>
    <cellStyle name="差_RESULTS_重大项目2月底 尹20130314陈才 3 3" xfId="3712"/>
    <cellStyle name="差_RESULTS_重大项目2月底 尹20130314陈才 3 4" xfId="3713"/>
    <cellStyle name="差_RESULTS_重大项目2月底 尹20130314陈才 3 5" xfId="2291"/>
    <cellStyle name="差_RESULTS_重大项目2月底 尹20130314陈才 4" xfId="3715"/>
    <cellStyle name="差_RESULTS_重大项目2月底 尹20130314陈才 4 2" xfId="3716"/>
    <cellStyle name="差_RESULTS_重大项目2月底 尹20130314陈才 4 2 2" xfId="3719"/>
    <cellStyle name="差_RESULTS_重大项目2月底 尹20130314陈才 4 3" xfId="3720"/>
    <cellStyle name="差_RESULTS_重大项目2月底 尹20130314陈才 4 4" xfId="3721"/>
    <cellStyle name="差_RESULTS_重大项目2月底 尹20130314陈才 5" xfId="3722"/>
    <cellStyle name="差_RESULTS_重大项目2月底 尹20130314陈才 5 2" xfId="3723"/>
    <cellStyle name="差_RESULTS_重大项目2月底 尹20130314陈才 5 3" xfId="3724"/>
    <cellStyle name="差_RESULTS_重大项目2月底 尹20130314陈才 6" xfId="3725"/>
    <cellStyle name="差_RESULTS_重大项目2月底 尹20130314陈才 6 2" xfId="3055"/>
    <cellStyle name="差_RESULTS_重大项目2月底 尹20130314陈才 7" xfId="3726"/>
    <cellStyle name="差_RESULTS_重大项目2月底 尹20130314陈才 8" xfId="3727"/>
    <cellStyle name="差_VERA" xfId="3040"/>
    <cellStyle name="差_VERA 2" xfId="534"/>
    <cellStyle name="差_VERA 2 2" xfId="3042"/>
    <cellStyle name="差_VERA 2 2 2" xfId="565"/>
    <cellStyle name="差_VERA 2 3" xfId="3728"/>
    <cellStyle name="差_VERA 2 4" xfId="3730"/>
    <cellStyle name="差_VERA 2 5" xfId="2785"/>
    <cellStyle name="差_VERA 3" xfId="539"/>
    <cellStyle name="差_VERA 3 2" xfId="2707"/>
    <cellStyle name="差_VERA 3 2 2" xfId="833"/>
    <cellStyle name="差_VERA 3 3" xfId="968"/>
    <cellStyle name="差_VERA 3 4" xfId="993"/>
    <cellStyle name="差_VERA 3 5" xfId="1003"/>
    <cellStyle name="差_VERA 4" xfId="577"/>
    <cellStyle name="差_VERA 4 2" xfId="2790"/>
    <cellStyle name="差_VERA 4 2 2" xfId="1002"/>
    <cellStyle name="差_VERA 4 3" xfId="1036"/>
    <cellStyle name="差_VERA 4 4" xfId="1121"/>
    <cellStyle name="差_VERA 5" xfId="3044"/>
    <cellStyle name="差_VERA 5 2" xfId="3732"/>
    <cellStyle name="差_VERA 5 3" xfId="1137"/>
    <cellStyle name="差_VERA 6" xfId="3733"/>
    <cellStyle name="差_VERA 6 2" xfId="3734"/>
    <cellStyle name="差_VERA 7" xfId="3735"/>
    <cellStyle name="差_VERA 8" xfId="3737"/>
    <cellStyle name="差_VERA_1" xfId="936"/>
    <cellStyle name="差_VERA_1 2" xfId="3641"/>
    <cellStyle name="差_VERA_1 2 2" xfId="3643"/>
    <cellStyle name="差_VERA_1 2 2 2" xfId="179"/>
    <cellStyle name="差_VERA_1 2 3" xfId="1265"/>
    <cellStyle name="差_VERA_1 2 4" xfId="3645"/>
    <cellStyle name="差_VERA_1 2 5" xfId="3647"/>
    <cellStyle name="差_VERA_1 3" xfId="3649"/>
    <cellStyle name="差_VERA_1 3 2" xfId="3651"/>
    <cellStyle name="差_VERA_1 3 2 2" xfId="189"/>
    <cellStyle name="差_VERA_1 3 3" xfId="3653"/>
    <cellStyle name="差_VERA_1 3 4" xfId="3738"/>
    <cellStyle name="差_VERA_1 3 5" xfId="3739"/>
    <cellStyle name="差_VERA_1 4" xfId="3345"/>
    <cellStyle name="差_VERA_1 4 2" xfId="3349"/>
    <cellStyle name="差_VERA_1 4 2 2" xfId="3742"/>
    <cellStyle name="差_VERA_1 4 3" xfId="3745"/>
    <cellStyle name="差_VERA_1 4 4" xfId="3748"/>
    <cellStyle name="差_VERA_1 5" xfId="3351"/>
    <cellStyle name="差_VERA_1 5 2" xfId="3750"/>
    <cellStyle name="差_VERA_1 5 3" xfId="3752"/>
    <cellStyle name="差_VERA_1 6" xfId="3354"/>
    <cellStyle name="差_VERA_1 6 2" xfId="3756"/>
    <cellStyle name="差_VERA_1 7" xfId="3625"/>
    <cellStyle name="差_VERA_1 8" xfId="3627"/>
    <cellStyle name="差_重大项目2月底 尹20130314陈才" xfId="3757"/>
    <cellStyle name="差_重大项目2月底 尹20130314陈才 2" xfId="3758"/>
    <cellStyle name="差_重大项目2月底 尹20130314陈才 2 2" xfId="291"/>
    <cellStyle name="差_重大项目2月底 尹20130314陈才 2 2 2" xfId="3761"/>
    <cellStyle name="差_重大项目2月底 尹20130314陈才 2 3" xfId="3764"/>
    <cellStyle name="差_重大项目2月底 尹20130314陈才 2 4" xfId="3767"/>
    <cellStyle name="差_重大项目2月底 尹20130314陈才 2 5" xfId="3771"/>
    <cellStyle name="差_重大项目2月底 尹20130314陈才 3" xfId="3773"/>
    <cellStyle name="差_重大项目2月底 尹20130314陈才 3 2" xfId="3775"/>
    <cellStyle name="差_重大项目2月底 尹20130314陈才 3 2 2" xfId="3776"/>
    <cellStyle name="差_重大项目2月底 尹20130314陈才 3 3" xfId="3778"/>
    <cellStyle name="差_重大项目2月底 尹20130314陈才 3 4" xfId="3780"/>
    <cellStyle name="差_重大项目2月底 尹20130314陈才 3 5" xfId="3781"/>
    <cellStyle name="差_重大项目2月底 尹20130314陈才 4" xfId="3782"/>
    <cellStyle name="差_重大项目2月底 尹20130314陈才 4 2" xfId="3783"/>
    <cellStyle name="差_重大项目2月底 尹20130314陈才 4 2 2" xfId="3785"/>
    <cellStyle name="差_重大项目2月底 尹20130314陈才 4 3" xfId="390"/>
    <cellStyle name="差_重大项目2月底 尹20130314陈才 4 4" xfId="3786"/>
    <cellStyle name="差_重大项目2月底 尹20130314陈才 5" xfId="3787"/>
    <cellStyle name="差_重大项目2月底 尹20130314陈才 5 2" xfId="3259"/>
    <cellStyle name="差_重大项目2月底 尹20130314陈才 5 3" xfId="3261"/>
    <cellStyle name="差_重大项目2月底 尹20130314陈才 6" xfId="3788"/>
    <cellStyle name="差_重大项目2月底 尹20130314陈才 6 2" xfId="3736"/>
    <cellStyle name="差_重大项目2月底 尹20130314陈才 7" xfId="3789"/>
    <cellStyle name="差_重大项目2月底 尹20130314陈才 8" xfId="3790"/>
    <cellStyle name="常规" xfId="0" builtinId="0"/>
    <cellStyle name="常规 10" xfId="2422"/>
    <cellStyle name="常规 10 2" xfId="3791"/>
    <cellStyle name="常规 10 2 2" xfId="3792"/>
    <cellStyle name="常规 10 2 2 2" xfId="141"/>
    <cellStyle name="常规 10 2 2 2 2" xfId="2920"/>
    <cellStyle name="常规 10 2 3" xfId="3793"/>
    <cellStyle name="常规 10 2 4" xfId="3794"/>
    <cellStyle name="常规 10 2 5" xfId="1766"/>
    <cellStyle name="常规 10 3" xfId="3795"/>
    <cellStyle name="常规 10 3 2" xfId="1019"/>
    <cellStyle name="常规 10 3 2 2" xfId="948"/>
    <cellStyle name="常规 10 3 3" xfId="1023"/>
    <cellStyle name="常规 10 3 4" xfId="1026"/>
    <cellStyle name="常规 10 3 5" xfId="1773"/>
    <cellStyle name="常规 10 4" xfId="3796"/>
    <cellStyle name="常规 10 4 2" xfId="1089"/>
    <cellStyle name="常规 10 4 2 2" xfId="1092"/>
    <cellStyle name="常规 10 4 3" xfId="1098"/>
    <cellStyle name="常规 10 4 4" xfId="1108"/>
    <cellStyle name="常规 10 5" xfId="2758"/>
    <cellStyle name="常规 10 5 2" xfId="1132"/>
    <cellStyle name="常规 10 5 3" xfId="3797"/>
    <cellStyle name="常规 10 6" xfId="3798"/>
    <cellStyle name="常规 10 6 2" xfId="1058"/>
    <cellStyle name="常规 10 7" xfId="3800"/>
    <cellStyle name="常规 10 8" xfId="3802"/>
    <cellStyle name="常规 100" xfId="3803"/>
    <cellStyle name="常规 100 2" xfId="3807"/>
    <cellStyle name="常规 101" xfId="3809"/>
    <cellStyle name="常规 102" xfId="3753"/>
    <cellStyle name="常规 103" xfId="3812"/>
    <cellStyle name="常规 104" xfId="3814"/>
    <cellStyle name="常规 104 2" xfId="1833"/>
    <cellStyle name="常规 105" xfId="3816"/>
    <cellStyle name="常规 106" xfId="1513"/>
    <cellStyle name="常规 11" xfId="3817"/>
    <cellStyle name="常规 11 10" xfId="3554"/>
    <cellStyle name="常规 11 11" xfId="3638"/>
    <cellStyle name="常规 11 2" xfId="3818"/>
    <cellStyle name="常规 11 2 10" xfId="2600"/>
    <cellStyle name="常规 11 2 2" xfId="3819"/>
    <cellStyle name="常规 11 2 2 2" xfId="3086"/>
    <cellStyle name="常规 11 2 2 2 2" xfId="3820"/>
    <cellStyle name="常规 11 2 2 3" xfId="3090"/>
    <cellStyle name="常规 11 2 2 4" xfId="2089"/>
    <cellStyle name="常规 11 2 2 5" xfId="2150"/>
    <cellStyle name="常规 11 2 3" xfId="3821"/>
    <cellStyle name="常规 11 2 3 2" xfId="3094"/>
    <cellStyle name="常规 11 2 3 2 2" xfId="3822"/>
    <cellStyle name="常规 11 2 3 3" xfId="3823"/>
    <cellStyle name="常规 11 2 3 4" xfId="2174"/>
    <cellStyle name="常规 11 2 4" xfId="3824"/>
    <cellStyle name="常规 11 2 4 2" xfId="3825"/>
    <cellStyle name="常规 11 2 4 2 2" xfId="2662"/>
    <cellStyle name="常规 11 2 4 3" xfId="3826"/>
    <cellStyle name="常规 11 2 4 4" xfId="2181"/>
    <cellStyle name="常规 11 2 4 5" xfId="85"/>
    <cellStyle name="常规 11 2 5" xfId="3827"/>
    <cellStyle name="常规 11 2 5 2" xfId="1740"/>
    <cellStyle name="常规 11 2 5 3" xfId="1751"/>
    <cellStyle name="常规 11 2 6" xfId="3828"/>
    <cellStyle name="常规 11 2 6 2" xfId="1785"/>
    <cellStyle name="常规 11 2 6 2 2" xfId="3829"/>
    <cellStyle name="常规 11 2 6 3" xfId="1788"/>
    <cellStyle name="常规 11 2 6 4" xfId="1199"/>
    <cellStyle name="常规 11 2 7" xfId="3830"/>
    <cellStyle name="常规 11 2 7 2" xfId="1793"/>
    <cellStyle name="常规 11 2 8" xfId="3831"/>
    <cellStyle name="常规 11 2 8 2" xfId="1801"/>
    <cellStyle name="常规 11 2 9" xfId="3834"/>
    <cellStyle name="常规 11 3" xfId="3835"/>
    <cellStyle name="常规 11 3 2" xfId="1313"/>
    <cellStyle name="常规 11 3 2 2" xfId="1316"/>
    <cellStyle name="常规 11 3 3" xfId="1332"/>
    <cellStyle name="常规 11 3 4" xfId="1339"/>
    <cellStyle name="常规 11 3 5" xfId="3836"/>
    <cellStyle name="常规 11 4" xfId="3837"/>
    <cellStyle name="常规 11 4 2" xfId="1427"/>
    <cellStyle name="常规 11 4 2 2" xfId="1431"/>
    <cellStyle name="常规 11 4 3" xfId="1434"/>
    <cellStyle name="常规 11 4 4" xfId="1439"/>
    <cellStyle name="常规 11 5" xfId="1744"/>
    <cellStyle name="常规 11 5 2" xfId="2102"/>
    <cellStyle name="常规 11 5 2 2" xfId="3233"/>
    <cellStyle name="常规 11 5 3" xfId="2105"/>
    <cellStyle name="常规 11 5 4" xfId="2108"/>
    <cellStyle name="常规 11 5 5" xfId="3838"/>
    <cellStyle name="常规 11 6" xfId="3839"/>
    <cellStyle name="常规 11 6 2" xfId="2116"/>
    <cellStyle name="常规 11 6 3" xfId="3841"/>
    <cellStyle name="常规 11 7" xfId="3843"/>
    <cellStyle name="常规 11 7 2" xfId="2126"/>
    <cellStyle name="常规 11 7 2 2" xfId="88"/>
    <cellStyle name="常规 11 7 3" xfId="2129"/>
    <cellStyle name="常规 11 7 4" xfId="3667"/>
    <cellStyle name="常规 11 8" xfId="3844"/>
    <cellStyle name="常规 11 8 2" xfId="3676"/>
    <cellStyle name="常规 11 8 3" xfId="3678"/>
    <cellStyle name="常规 11 9" xfId="3845"/>
    <cellStyle name="常规 11 9 2" xfId="3682"/>
    <cellStyle name="常规 11_重大项目2月底 尹20130314陈才" xfId="3846"/>
    <cellStyle name="常规 12" xfId="3847"/>
    <cellStyle name="常规 12 2" xfId="3848"/>
    <cellStyle name="常规 12 2 2" xfId="3849"/>
    <cellStyle name="常规 12 2 2 2" xfId="3128"/>
    <cellStyle name="常规 12 2 3" xfId="3850"/>
    <cellStyle name="常规 12 2 4" xfId="3851"/>
    <cellStyle name="常规 12 3" xfId="3852"/>
    <cellStyle name="常规 12 3 2" xfId="1563"/>
    <cellStyle name="常规 12 3 2 2" xfId="1565"/>
    <cellStyle name="常规 12 3 3" xfId="1569"/>
    <cellStyle name="常规 12 3 4" xfId="1572"/>
    <cellStyle name="常规 12 4" xfId="3710"/>
    <cellStyle name="常规 12 4 2" xfId="1650"/>
    <cellStyle name="常规 12 4 3" xfId="1653"/>
    <cellStyle name="常规 12 5" xfId="3853"/>
    <cellStyle name="常规 12 5 2" xfId="3854"/>
    <cellStyle name="常规 12 5 3" xfId="3855"/>
    <cellStyle name="常规 12 6" xfId="3856"/>
    <cellStyle name="常规 12 6 2" xfId="3857"/>
    <cellStyle name="常规 12 7" xfId="3858"/>
    <cellStyle name="常规 12 8" xfId="3859"/>
    <cellStyle name="常规 13" xfId="3862"/>
    <cellStyle name="常规 13 10" xfId="864"/>
    <cellStyle name="常规 13 2" xfId="3655"/>
    <cellStyle name="常规 13 3" xfId="3657"/>
    <cellStyle name="常规 13 3 2" xfId="3863"/>
    <cellStyle name="常规 13 3 2 2" xfId="3392"/>
    <cellStyle name="常规 13 3 2 3" xfId="3399"/>
    <cellStyle name="常规 13 3 3" xfId="3864"/>
    <cellStyle name="常规 13 3 3 2" xfId="3433"/>
    <cellStyle name="常规 13 3 3 3" xfId="3440"/>
    <cellStyle name="常规 13 3 4" xfId="2646"/>
    <cellStyle name="常规 13 3 4 2" xfId="794"/>
    <cellStyle name="常规 13 3 4 3" xfId="3468"/>
    <cellStyle name="常规 13 3 5" xfId="2649"/>
    <cellStyle name="常规 13 3 5 2" xfId="2314"/>
    <cellStyle name="常规 13 3 6" xfId="3865"/>
    <cellStyle name="常规 13 3 6 2" xfId="121"/>
    <cellStyle name="常规 13 3 7" xfId="3866"/>
    <cellStyle name="常规 13 3 8" xfId="3867"/>
    <cellStyle name="常规 13 4" xfId="3868"/>
    <cellStyle name="常规 13 5" xfId="71"/>
    <cellStyle name="常规 13 5 2" xfId="3869"/>
    <cellStyle name="常规 13 5 3" xfId="3870"/>
    <cellStyle name="常规 13 6" xfId="3871"/>
    <cellStyle name="常规 13 7" xfId="1495"/>
    <cellStyle name="常规 13 8" xfId="1536"/>
    <cellStyle name="常规 13 8 2" xfId="1538"/>
    <cellStyle name="常规 13 9" xfId="1544"/>
    <cellStyle name="常规 14" xfId="3872"/>
    <cellStyle name="常规 14 10" xfId="2289"/>
    <cellStyle name="常规 14 11" xfId="490"/>
    <cellStyle name="常规 14 2" xfId="3662"/>
    <cellStyle name="常规 14 3" xfId="3664"/>
    <cellStyle name="常规 14 3 2" xfId="3873"/>
    <cellStyle name="常规 14 3 2 2" xfId="3874"/>
    <cellStyle name="常规 14 3 2 3" xfId="3877"/>
    <cellStyle name="常规 14 3 3" xfId="3879"/>
    <cellStyle name="常规 14 3 3 2" xfId="3832"/>
    <cellStyle name="常规 14 3 3 3" xfId="22"/>
    <cellStyle name="常规 14 3 4" xfId="3880"/>
    <cellStyle name="常规 14 3 4 2" xfId="3881"/>
    <cellStyle name="常规 14 3 4 3" xfId="3884"/>
    <cellStyle name="常规 14 3 5" xfId="2199"/>
    <cellStyle name="常规 14 3 5 2" xfId="2514"/>
    <cellStyle name="常规 14 3 6" xfId="2201"/>
    <cellStyle name="常规 14 3 6 2" xfId="2553"/>
    <cellStyle name="常规 14 3 7" xfId="3885"/>
    <cellStyle name="常规 14 3 8" xfId="3886"/>
    <cellStyle name="常规 14 4" xfId="3887"/>
    <cellStyle name="常规 14 5" xfId="3171"/>
    <cellStyle name="常规 14 5 2" xfId="2932"/>
    <cellStyle name="常规 14 5 3" xfId="2935"/>
    <cellStyle name="常规 14 6" xfId="3888"/>
    <cellStyle name="常规 14 7" xfId="1582"/>
    <cellStyle name="常规 14 8" xfId="1629"/>
    <cellStyle name="常规 14 8 2" xfId="1631"/>
    <cellStyle name="常规 14 9" xfId="1149"/>
    <cellStyle name="常规 15" xfId="3145"/>
    <cellStyle name="常规 15 2" xfId="3149"/>
    <cellStyle name="常规 15 3" xfId="3311"/>
    <cellStyle name="常规 15 3 2" xfId="3314"/>
    <cellStyle name="常规 15 3 2 2" xfId="3889"/>
    <cellStyle name="常规 15 3 2 3" xfId="3890"/>
    <cellStyle name="常规 15 3 3" xfId="3891"/>
    <cellStyle name="常规 15 3 3 2" xfId="3893"/>
    <cellStyle name="常规 15 3 3 3" xfId="3894"/>
    <cellStyle name="常规 15 3 4" xfId="3895"/>
    <cellStyle name="常规 15 3 4 2" xfId="3896"/>
    <cellStyle name="常规 15 3 4 3" xfId="3593"/>
    <cellStyle name="常规 15 3 5" xfId="3897"/>
    <cellStyle name="常规 15 3 5 2" xfId="2726"/>
    <cellStyle name="常规 15 3 6" xfId="3898"/>
    <cellStyle name="常规 15 3 6 2" xfId="2770"/>
    <cellStyle name="常规 15 3 7" xfId="3899"/>
    <cellStyle name="常规 15 3 8" xfId="3900"/>
    <cellStyle name="常规 15 4" xfId="3317"/>
    <cellStyle name="常规 15 5" xfId="3320"/>
    <cellStyle name="常规 15 5 2" xfId="3901"/>
    <cellStyle name="常规 15 5 3" xfId="3907"/>
    <cellStyle name="常规 15 6" xfId="3908"/>
    <cellStyle name="常规 15 7" xfId="1658"/>
    <cellStyle name="常规 15 8" xfId="1661"/>
    <cellStyle name="常规 16" xfId="3153"/>
    <cellStyle name="常规 16 2" xfId="3341"/>
    <cellStyle name="常规 16 3" xfId="3356"/>
    <cellStyle name="常规 16 3 2" xfId="239"/>
    <cellStyle name="常规 16 3 2 2" xfId="3910"/>
    <cellStyle name="常规 16 3 2 3" xfId="3911"/>
    <cellStyle name="常规 16 3 3" xfId="308"/>
    <cellStyle name="常规 16 3 3 2" xfId="3912"/>
    <cellStyle name="常规 16 3 3 3" xfId="3913"/>
    <cellStyle name="常规 16 3 4" xfId="163"/>
    <cellStyle name="常规 16 3 4 2" xfId="3914"/>
    <cellStyle name="常规 16 3 4 3" xfId="3915"/>
    <cellStyle name="常规 16 3 5" xfId="3631"/>
    <cellStyle name="常规 16 3 5 2" xfId="2938"/>
    <cellStyle name="常规 16 3 6" xfId="3633"/>
    <cellStyle name="常规 16 3 6 2" xfId="2961"/>
    <cellStyle name="常规 16 3 7" xfId="3916"/>
    <cellStyle name="常规 16 3 8" xfId="3917"/>
    <cellStyle name="常规 16 4" xfId="3359"/>
    <cellStyle name="常规 16 5" xfId="3362"/>
    <cellStyle name="常规 16 5 2" xfId="268"/>
    <cellStyle name="常规 16 5 3" xfId="325"/>
    <cellStyle name="常规 16 6" xfId="3918"/>
    <cellStyle name="常规 16 7" xfId="1668"/>
    <cellStyle name="常规 16 8" xfId="1671"/>
    <cellStyle name="常规 17" xfId="3156"/>
    <cellStyle name="常规 17 2" xfId="3387"/>
    <cellStyle name="常规 17 3" xfId="3393"/>
    <cellStyle name="常规 17 3 2" xfId="3396"/>
    <cellStyle name="常规 17 3 2 2" xfId="377"/>
    <cellStyle name="常规 17 3 2 3" xfId="3920"/>
    <cellStyle name="常规 17 3 3" xfId="3923"/>
    <cellStyle name="常规 17 3 3 2" xfId="3926"/>
    <cellStyle name="常规 17 3 3 3" xfId="2674"/>
    <cellStyle name="常规 17 3 4" xfId="488"/>
    <cellStyle name="常规 17 3 4 2" xfId="495"/>
    <cellStyle name="常规 17 3 4 3" xfId="3927"/>
    <cellStyle name="常规 17 3 5" xfId="586"/>
    <cellStyle name="常规 17 3 5 2" xfId="3928"/>
    <cellStyle name="常规 17 3 6" xfId="563"/>
    <cellStyle name="常规 17 3 6 2" xfId="3878"/>
    <cellStyle name="常规 17 3 7" xfId="3929"/>
    <cellStyle name="常规 17 3 8" xfId="3930"/>
    <cellStyle name="常规 17 4" xfId="3400"/>
    <cellStyle name="常规 17 5" xfId="3403"/>
    <cellStyle name="常规 17 5 2" xfId="3932"/>
    <cellStyle name="常规 17 5 3" xfId="3935"/>
    <cellStyle name="常规 17 6" xfId="3936"/>
    <cellStyle name="常规 17 7" xfId="1675"/>
    <cellStyle name="常规 17 8" xfId="1679"/>
    <cellStyle name="常规 18" xfId="1317"/>
    <cellStyle name="常规 18 2" xfId="1322"/>
    <cellStyle name="常规 18 3" xfId="3434"/>
    <cellStyle name="常规 18 3 2" xfId="3437"/>
    <cellStyle name="常规 18 3 2 2" xfId="751"/>
    <cellStyle name="常规 18 3 2 3" xfId="3026"/>
    <cellStyle name="常规 18 3 3" xfId="3938"/>
    <cellStyle name="常规 18 3 3 2" xfId="3942"/>
    <cellStyle name="常规 18 3 3 3" xfId="2766"/>
    <cellStyle name="常规 18 3 4" xfId="786"/>
    <cellStyle name="常规 18 3 4 2" xfId="974"/>
    <cellStyle name="常规 18 3 4 3" xfId="3706"/>
    <cellStyle name="常规 18 3 5" xfId="983"/>
    <cellStyle name="常规 18 3 5 2" xfId="3945"/>
    <cellStyle name="常规 18 3 6" xfId="3946"/>
    <cellStyle name="常规 18 3 6 2" xfId="3949"/>
    <cellStyle name="常规 18 3 7" xfId="3950"/>
    <cellStyle name="常规 18 3 8" xfId="3951"/>
    <cellStyle name="常规 19" xfId="1325"/>
    <cellStyle name="常规 19 2" xfId="3459"/>
    <cellStyle name="常规 19 2 2" xfId="3462"/>
    <cellStyle name="常规 19 2 3" xfId="3952"/>
    <cellStyle name="常规 19 3" xfId="795"/>
    <cellStyle name="常规 19 3 2" xfId="3465"/>
    <cellStyle name="常规 19 3 3" xfId="3954"/>
    <cellStyle name="常规 19 4" xfId="3469"/>
    <cellStyle name="常规 19 4 2" xfId="2049"/>
    <cellStyle name="常规 19 4 3" xfId="2055"/>
    <cellStyle name="常规 19 5" xfId="3472"/>
    <cellStyle name="常规 19 5 2" xfId="1363"/>
    <cellStyle name="常规 19 6" xfId="3956"/>
    <cellStyle name="常规 19 6 2" xfId="1374"/>
    <cellStyle name="常规 19 7" xfId="1694"/>
    <cellStyle name="常规 19 8" xfId="1697"/>
    <cellStyle name="常规 2" xfId="3958"/>
    <cellStyle name="常规 2 10" xfId="3959"/>
    <cellStyle name="常规 2 10 2" xfId="3246"/>
    <cellStyle name="常规 2 10 2 2" xfId="3961"/>
    <cellStyle name="常规 2 10 3" xfId="2617"/>
    <cellStyle name="常规 2 10 4" xfId="2628"/>
    <cellStyle name="常规 2 11" xfId="3962"/>
    <cellStyle name="常规 2 11 2" xfId="3964"/>
    <cellStyle name="常规 2 11 2 2" xfId="3921"/>
    <cellStyle name="常规 2 11 3" xfId="2670"/>
    <cellStyle name="常规 2 11 4" xfId="2677"/>
    <cellStyle name="常规 2 11 5" xfId="2680"/>
    <cellStyle name="常规 2 12" xfId="3966"/>
    <cellStyle name="常规 2 12 2" xfId="3967"/>
    <cellStyle name="常规 2 12 3" xfId="2686"/>
    <cellStyle name="常规 2 125" xfId="3969"/>
    <cellStyle name="常规 2 127" xfId="3970"/>
    <cellStyle name="常规 2 128" xfId="3972"/>
    <cellStyle name="常规 2 13" xfId="3973"/>
    <cellStyle name="常规 2 13 2" xfId="3974"/>
    <cellStyle name="常规 2 13 3" xfId="2697"/>
    <cellStyle name="常规 2 131" xfId="3976"/>
    <cellStyle name="常规 2 132" xfId="3971"/>
    <cellStyle name="常规 2 134" xfId="3442"/>
    <cellStyle name="常规 2 14" xfId="3977"/>
    <cellStyle name="常规 2 14 2" xfId="826"/>
    <cellStyle name="常规 2 145" xfId="2018"/>
    <cellStyle name="常规 2 146" xfId="3475"/>
    <cellStyle name="常规 2 15" xfId="3978"/>
    <cellStyle name="常规 2 16" xfId="3981"/>
    <cellStyle name="常规 2 17" xfId="3984"/>
    <cellStyle name="常规 2 177" xfId="3118"/>
    <cellStyle name="常规 2 178" xfId="3987"/>
    <cellStyle name="常规 2 18" xfId="989"/>
    <cellStyle name="常规 2 180" xfId="3112"/>
    <cellStyle name="常规 2 181" xfId="3115"/>
    <cellStyle name="常规 2 182" xfId="3119"/>
    <cellStyle name="常规 2 183" xfId="3988"/>
    <cellStyle name="常规 2 184" xfId="3447"/>
    <cellStyle name="常规 2 185" xfId="3450"/>
    <cellStyle name="常规 2 186" xfId="3990"/>
    <cellStyle name="常规 2 187" xfId="3992"/>
    <cellStyle name="常规 2 188" xfId="2022"/>
    <cellStyle name="常规 2 189" xfId="2027"/>
    <cellStyle name="常规 2 19" xfId="3057"/>
    <cellStyle name="常规 2 190" xfId="3451"/>
    <cellStyle name="常规 2 2" xfId="3994"/>
    <cellStyle name="常规 2 2 10" xfId="3904"/>
    <cellStyle name="常规 2 2 11" xfId="3906"/>
    <cellStyle name="常规 2 2 2" xfId="3996"/>
    <cellStyle name="常规 2 2 2 10" xfId="894"/>
    <cellStyle name="常规 2 2 2 2" xfId="3998"/>
    <cellStyle name="常规 2 2 2 2 2" xfId="3999"/>
    <cellStyle name="常规 2 2 2 2 2 2" xfId="2275"/>
    <cellStyle name="常规 2 2 2 2 3" xfId="4000"/>
    <cellStyle name="常规 2 2 2 2 4" xfId="4001"/>
    <cellStyle name="常规 2 2 2 2 5" xfId="4002"/>
    <cellStyle name="常规 2 2 2 3" xfId="4003"/>
    <cellStyle name="常规 2 2 2 3 2" xfId="4004"/>
    <cellStyle name="常规 2 2 2 3 2 2" xfId="2368"/>
    <cellStyle name="常规 2 2 2 3 3" xfId="4005"/>
    <cellStyle name="常规 2 2 2 3 4" xfId="4006"/>
    <cellStyle name="常规 2 2 2 4" xfId="102"/>
    <cellStyle name="常规 2 2 2 4 2" xfId="582"/>
    <cellStyle name="常规 2 2 2 4 2 2" xfId="4007"/>
    <cellStyle name="常规 2 2 2 4 3" xfId="4008"/>
    <cellStyle name="常规 2 2 2 4 4" xfId="4009"/>
    <cellStyle name="常规 2 2 2 4 5" xfId="3510"/>
    <cellStyle name="常规 2 2 2 5" xfId="80"/>
    <cellStyle name="常规 2 2 2 5 2" xfId="4010"/>
    <cellStyle name="常规 2 2 2 5 3" xfId="4011"/>
    <cellStyle name="常规 2 2 2 6" xfId="114"/>
    <cellStyle name="常规 2 2 2 6 2" xfId="4012"/>
    <cellStyle name="常规 2 2 2 6 2 2" xfId="4013"/>
    <cellStyle name="常规 2 2 2 6 3" xfId="3960"/>
    <cellStyle name="常规 2 2 2 6 4" xfId="3963"/>
    <cellStyle name="常规 2 2 2 7" xfId="116"/>
    <cellStyle name="常规 2 2 2 7 2" xfId="4014"/>
    <cellStyle name="常规 2 2 2 8" xfId="125"/>
    <cellStyle name="常规 2 2 2 8 2" xfId="1350"/>
    <cellStyle name="常规 2 2 2 9" xfId="130"/>
    <cellStyle name="常规 2 2 3" xfId="4016"/>
    <cellStyle name="常规 2 2 3 2" xfId="4017"/>
    <cellStyle name="常规 2 2 3 2 2" xfId="4019"/>
    <cellStyle name="常规 2 2 3 3" xfId="3501"/>
    <cellStyle name="常规 2 2 3 4" xfId="2477"/>
    <cellStyle name="常规 2 2 3 5" xfId="2480"/>
    <cellStyle name="常规 2 2 4" xfId="4021"/>
    <cellStyle name="常规 2 2 4 2" xfId="4022"/>
    <cellStyle name="常规 2 2 4 2 2" xfId="3590"/>
    <cellStyle name="常规 2 2 4 3" xfId="4024"/>
    <cellStyle name="常规 2 2 4 4" xfId="2485"/>
    <cellStyle name="常规 2 2 4 5" xfId="2490"/>
    <cellStyle name="常规 2 2 5" xfId="4026"/>
    <cellStyle name="常规 2 2 5 2" xfId="4027"/>
    <cellStyle name="常规 2 2 5 3" xfId="4029"/>
    <cellStyle name="常规 2 2 6" xfId="3368"/>
    <cellStyle name="常规 2 2 6 2" xfId="3370"/>
    <cellStyle name="常规 2 2 6 2 2" xfId="2652"/>
    <cellStyle name="常规 2 2 6 3" xfId="3373"/>
    <cellStyle name="常规 2 2 6 4" xfId="799"/>
    <cellStyle name="常规 2 2 7" xfId="1969"/>
    <cellStyle name="常规 2 2 7 2" xfId="3375"/>
    <cellStyle name="常规 2 2 8" xfId="3378"/>
    <cellStyle name="常规 2 2 8 2" xfId="3381"/>
    <cellStyle name="常规 2 2 9" xfId="1499"/>
    <cellStyle name="常规 2 2_重大项目2月底 尹20130314陈才" xfId="4030"/>
    <cellStyle name="常规 2 20" xfId="3979"/>
    <cellStyle name="常规 2 21" xfId="3982"/>
    <cellStyle name="常规 2 22" xfId="3985"/>
    <cellStyle name="常规 2 23" xfId="990"/>
    <cellStyle name="常规 2 3" xfId="2588"/>
    <cellStyle name="常规 2 3 10" xfId="4031"/>
    <cellStyle name="常规 2 3 11" xfId="4032"/>
    <cellStyle name="常规 2 3 2" xfId="4034"/>
    <cellStyle name="常规 2 3 2 2" xfId="4036"/>
    <cellStyle name="常规 2 3 2 2 2" xfId="4037"/>
    <cellStyle name="常规 2 3 2 3" xfId="4038"/>
    <cellStyle name="常规 2 3 2 4" xfId="2550"/>
    <cellStyle name="常规 2 3 2 5" xfId="2552"/>
    <cellStyle name="常规 2 3 3" xfId="4040"/>
    <cellStyle name="常规 2 3 3 2" xfId="4041"/>
    <cellStyle name="常规 2 3 3 2 2" xfId="4042"/>
    <cellStyle name="常规 2 3 3 3" xfId="4043"/>
    <cellStyle name="常规 2 3 3 4" xfId="2558"/>
    <cellStyle name="常规 2 3 4" xfId="4045"/>
    <cellStyle name="常规 2 3 4 2" xfId="3670"/>
    <cellStyle name="常规 2 3 4 2 2" xfId="3421"/>
    <cellStyle name="常规 2 3 4 3" xfId="3673"/>
    <cellStyle name="常规 2 3 4 4" xfId="2565"/>
    <cellStyle name="常规 2 3 4 5" xfId="2568"/>
    <cellStyle name="常规 2 3 5" xfId="3618"/>
    <cellStyle name="常规 2 3 5 2" xfId="2608"/>
    <cellStyle name="常规 2 3 5 3" xfId="4047"/>
    <cellStyle name="常规 2 3 6" xfId="3409"/>
    <cellStyle name="常规 2 3 6 2" xfId="956"/>
    <cellStyle name="常规 2 3 6 2 2" xfId="2874"/>
    <cellStyle name="常规 2 3 6 3" xfId="3412"/>
    <cellStyle name="常规 2 3 6 4" xfId="408"/>
    <cellStyle name="常规 2 3 7" xfId="3414"/>
    <cellStyle name="常规 2 3 7 2" xfId="3416"/>
    <cellStyle name="常规 2 3 8" xfId="3420"/>
    <cellStyle name="常规 2 3 8 2" xfId="3423"/>
    <cellStyle name="常规 2 3 9" xfId="3427"/>
    <cellStyle name="常规 2 4" xfId="4048"/>
    <cellStyle name="常规 2 4 2" xfId="4050"/>
    <cellStyle name="常规 2 4 2 2" xfId="4052"/>
    <cellStyle name="常规 2 4 2 3" xfId="4053"/>
    <cellStyle name="常规 2 4 3" xfId="1996"/>
    <cellStyle name="常规 2 4 3 2" xfId="1998"/>
    <cellStyle name="常规 2 4 4" xfId="2001"/>
    <cellStyle name="常规 2 4 5" xfId="2004"/>
    <cellStyle name="常规 2 4 6" xfId="2007"/>
    <cellStyle name="常规 2 5" xfId="4054"/>
    <cellStyle name="常规 2 5 2" xfId="4056"/>
    <cellStyle name="常规 2 5 2 2" xfId="4057"/>
    <cellStyle name="常规 2 5 3" xfId="2012"/>
    <cellStyle name="常规 2 5 4" xfId="2016"/>
    <cellStyle name="常规 2 6" xfId="4058"/>
    <cellStyle name="常规 2 6 2" xfId="3993"/>
    <cellStyle name="常规 2 6 2 2" xfId="4059"/>
    <cellStyle name="常规 2 6 3" xfId="2023"/>
    <cellStyle name="常规 2 6 4" xfId="2028"/>
    <cellStyle name="常规 2 7" xfId="3347"/>
    <cellStyle name="常规 2 7 2" xfId="3741"/>
    <cellStyle name="常规 2 7 2 2" xfId="4060"/>
    <cellStyle name="常规 2 7 3" xfId="2036"/>
    <cellStyle name="常规 2 7 4" xfId="2038"/>
    <cellStyle name="常规 2 8" xfId="3744"/>
    <cellStyle name="常规 2 8 2" xfId="4063"/>
    <cellStyle name="常规 2 8 2 2" xfId="4065"/>
    <cellStyle name="常规 2 8 3" xfId="2042"/>
    <cellStyle name="常规 2 8 4" xfId="2046"/>
    <cellStyle name="常规 2 9" xfId="3747"/>
    <cellStyle name="常规 2 9 2" xfId="4067"/>
    <cellStyle name="常规 2 9 2 2" xfId="4069"/>
    <cellStyle name="常规 2 9 3" xfId="2053"/>
    <cellStyle name="常规 2 9 4" xfId="4071"/>
    <cellStyle name="常规 2_VERA" xfId="2750"/>
    <cellStyle name="常规 20" xfId="3146"/>
    <cellStyle name="常规 20 2" xfId="3150"/>
    <cellStyle name="常规 20 2 2" xfId="3307"/>
    <cellStyle name="常规 20 2 3" xfId="3309"/>
    <cellStyle name="常规 20 3" xfId="3312"/>
    <cellStyle name="常规 20 3 2" xfId="3315"/>
    <cellStyle name="常规 20 3 3" xfId="3892"/>
    <cellStyle name="常规 20 4" xfId="3318"/>
    <cellStyle name="常规 20 4 2" xfId="9"/>
    <cellStyle name="常规 20 4 3" xfId="4072"/>
    <cellStyle name="常规 20 5" xfId="3321"/>
    <cellStyle name="常规 20 5 2" xfId="3902"/>
    <cellStyle name="常规 20 6" xfId="3909"/>
    <cellStyle name="常规 20 6 2" xfId="4073"/>
    <cellStyle name="常规 20 7" xfId="1659"/>
    <cellStyle name="常规 20 8" xfId="1662"/>
    <cellStyle name="常规 21" xfId="3154"/>
    <cellStyle name="常规 21 2" xfId="3342"/>
    <cellStyle name="常规 21 2 2" xfId="3346"/>
    <cellStyle name="常规 21 2 3" xfId="3352"/>
    <cellStyle name="常规 21 3" xfId="3357"/>
    <cellStyle name="常规 21 3 2" xfId="240"/>
    <cellStyle name="常规 21 3 3" xfId="309"/>
    <cellStyle name="常规 21 4" xfId="3360"/>
    <cellStyle name="常规 21 4 2" xfId="318"/>
    <cellStyle name="常规 21 4 3" xfId="320"/>
    <cellStyle name="常规 21 5" xfId="3363"/>
    <cellStyle name="常规 21 5 2" xfId="269"/>
    <cellStyle name="常规 21 6" xfId="3919"/>
    <cellStyle name="常规 21 6 2" xfId="331"/>
    <cellStyle name="常规 21 7" xfId="1669"/>
    <cellStyle name="常规 21 8" xfId="1672"/>
    <cellStyle name="常规 22" xfId="3157"/>
    <cellStyle name="常规 22 2" xfId="3388"/>
    <cellStyle name="常规 22 2 2" xfId="3390"/>
    <cellStyle name="常规 22 2 3" xfId="4074"/>
    <cellStyle name="常规 22 3" xfId="3394"/>
    <cellStyle name="常规 22 3 2" xfId="3397"/>
    <cellStyle name="常规 22 3 3" xfId="3924"/>
    <cellStyle name="常规 22 4" xfId="3401"/>
    <cellStyle name="常规 22 4 2" xfId="4075"/>
    <cellStyle name="常规 22 4 3" xfId="4076"/>
    <cellStyle name="常规 22 5" xfId="3404"/>
    <cellStyle name="常规 22 5 2" xfId="3933"/>
    <cellStyle name="常规 22 6" xfId="3937"/>
    <cellStyle name="常规 22 6 2" xfId="4078"/>
    <cellStyle name="常规 22 7" xfId="1676"/>
    <cellStyle name="常规 22 8" xfId="1680"/>
    <cellStyle name="常规 23" xfId="1318"/>
    <cellStyle name="常规 23 2" xfId="1323"/>
    <cellStyle name="常规 23 2 2" xfId="3431"/>
    <cellStyle name="常规 23 2 3" xfId="4079"/>
    <cellStyle name="常规 23 3" xfId="3435"/>
    <cellStyle name="常规 23 3 2" xfId="3438"/>
    <cellStyle name="常规 23 3 3" xfId="3939"/>
    <cellStyle name="常规 23 4" xfId="3441"/>
    <cellStyle name="常规 23 4 2" xfId="4080"/>
    <cellStyle name="常规 23 4 3" xfId="4081"/>
    <cellStyle name="常规 23 5" xfId="2840"/>
    <cellStyle name="常规 23 5 2" xfId="4082"/>
    <cellStyle name="常规 23 6" xfId="4083"/>
    <cellStyle name="常规 23 6 2" xfId="3980"/>
    <cellStyle name="常规 23 7" xfId="1686"/>
    <cellStyle name="常规 23 8" xfId="1689"/>
    <cellStyle name="常规 24" xfId="1326"/>
    <cellStyle name="常规 24 2" xfId="3460"/>
    <cellStyle name="常规 24 2 2" xfId="3463"/>
    <cellStyle name="常规 24 2 3" xfId="3953"/>
    <cellStyle name="常规 24 3" xfId="796"/>
    <cellStyle name="常规 24 3 2" xfId="3466"/>
    <cellStyle name="常规 24 3 3" xfId="3955"/>
    <cellStyle name="常规 24 4" xfId="3470"/>
    <cellStyle name="常规 24 4 2" xfId="2050"/>
    <cellStyle name="常规 24 4 3" xfId="2056"/>
    <cellStyle name="常规 24 5" xfId="3473"/>
    <cellStyle name="常规 24 5 2" xfId="1364"/>
    <cellStyle name="常规 24 6" xfId="3957"/>
    <cellStyle name="常规 24 6 2" xfId="1375"/>
    <cellStyle name="常规 24 7" xfId="1695"/>
    <cellStyle name="常规 24 8" xfId="1698"/>
    <cellStyle name="常规 25" xfId="1328"/>
    <cellStyle name="常规 25 2" xfId="2299"/>
    <cellStyle name="常规 25 2 2" xfId="2302"/>
    <cellStyle name="常规 25 2 3" xfId="2307"/>
    <cellStyle name="常规 25 3" xfId="2315"/>
    <cellStyle name="常规 25 3 2" xfId="2318"/>
    <cellStyle name="常规 25 3 3" xfId="2321"/>
    <cellStyle name="常规 25 4" xfId="2326"/>
    <cellStyle name="常规 25 4 2" xfId="2132"/>
    <cellStyle name="常规 25 4 3" xfId="2140"/>
    <cellStyle name="常规 25 5" xfId="2330"/>
    <cellStyle name="常规 25 5 2" xfId="2333"/>
    <cellStyle name="常规 25 6" xfId="2337"/>
    <cellStyle name="常规 25 6 2" xfId="2341"/>
    <cellStyle name="常规 25 7" xfId="1702"/>
    <cellStyle name="常规 25 8" xfId="1706"/>
    <cellStyle name="常规 26" xfId="2350"/>
    <cellStyle name="常规 26 2" xfId="13"/>
    <cellStyle name="常规 26 2 2" xfId="2194"/>
    <cellStyle name="常规 26 2 3" xfId="2294"/>
    <cellStyle name="常规 26 3" xfId="122"/>
    <cellStyle name="常规 26 3 2" xfId="2412"/>
    <cellStyle name="常规 26 3 3" xfId="2497"/>
    <cellStyle name="常规 26 4" xfId="126"/>
    <cellStyle name="常规 26 4 2" xfId="2610"/>
    <cellStyle name="常规 26 4 3" xfId="2711"/>
    <cellStyle name="常规 26 5" xfId="137"/>
    <cellStyle name="常规 26 5 2" xfId="2835"/>
    <cellStyle name="常规 26 6" xfId="3281"/>
    <cellStyle name="常规 26 6 2" xfId="3860"/>
    <cellStyle name="常规 26 7" xfId="4084"/>
    <cellStyle name="常规 26 8" xfId="4086"/>
    <cellStyle name="常规 27" xfId="2353"/>
    <cellStyle name="常规 27 2" xfId="2356"/>
    <cellStyle name="常规 27 2 2" xfId="2359"/>
    <cellStyle name="常规 27 2 3" xfId="4088"/>
    <cellStyle name="常规 27 3" xfId="2363"/>
    <cellStyle name="常规 27 3 2" xfId="4090"/>
    <cellStyle name="常规 27 3 3" xfId="4092"/>
    <cellStyle name="常规 27 4" xfId="2366"/>
    <cellStyle name="常规 27 4 2" xfId="3684"/>
    <cellStyle name="常规 27 4 3" xfId="4094"/>
    <cellStyle name="常规 27 5" xfId="2370"/>
    <cellStyle name="常规 27 5 2" xfId="4096"/>
    <cellStyle name="常规 27 6" xfId="4098"/>
    <cellStyle name="常规 27 6 2" xfId="4100"/>
    <cellStyle name="常规 27 7" xfId="4102"/>
    <cellStyle name="常规 27 8" xfId="4105"/>
    <cellStyle name="常规 28" xfId="2373"/>
    <cellStyle name="常规 28 2" xfId="2376"/>
    <cellStyle name="常规 28 2 2" xfId="3175"/>
    <cellStyle name="常规 28 2 3" xfId="3178"/>
    <cellStyle name="常规 28 3" xfId="2379"/>
    <cellStyle name="常规 28 3 2" xfId="3184"/>
    <cellStyle name="常规 28 3 3" xfId="3187"/>
    <cellStyle name="常规 28 4" xfId="4108"/>
    <cellStyle name="常规 28 4 2" xfId="3194"/>
    <cellStyle name="常规 28 4 3" xfId="4110"/>
    <cellStyle name="常规 28 5" xfId="4112"/>
    <cellStyle name="常规 28 5 2" xfId="4114"/>
    <cellStyle name="常规 28 6" xfId="4116"/>
    <cellStyle name="常规 28 6 2" xfId="4118"/>
    <cellStyle name="常规 28 7" xfId="4120"/>
    <cellStyle name="常规 28 8" xfId="4123"/>
    <cellStyle name="常规 29" xfId="1578"/>
    <cellStyle name="常规 29 2" xfId="2382"/>
    <cellStyle name="常规 29 2 2" xfId="2385"/>
    <cellStyle name="常规 29 2 3" xfId="4125"/>
    <cellStyle name="常规 29 3" xfId="2389"/>
    <cellStyle name="常规 29 3 2" xfId="4127"/>
    <cellStyle name="常规 29 3 3" xfId="4129"/>
    <cellStyle name="常规 29 4" xfId="2392"/>
    <cellStyle name="常规 29 4 2" xfId="3875"/>
    <cellStyle name="常规 29 4 3" xfId="4131"/>
    <cellStyle name="常规 29 5" xfId="4133"/>
    <cellStyle name="常规 29 5 2" xfId="20"/>
    <cellStyle name="常规 29 6" xfId="4135"/>
    <cellStyle name="常规 29 6 2" xfId="3882"/>
    <cellStyle name="常规 29 7" xfId="4137"/>
    <cellStyle name="常规 29 8" xfId="4140"/>
    <cellStyle name="常规 3" xfId="4142"/>
    <cellStyle name="常规 3 10" xfId="4143"/>
    <cellStyle name="常规 3 11" xfId="4144"/>
    <cellStyle name="常规 3 12" xfId="4145"/>
    <cellStyle name="常规 3 13" xfId="4146"/>
    <cellStyle name="常规 3 14" xfId="4147"/>
    <cellStyle name="常规 3 15" xfId="4148"/>
    <cellStyle name="常规 3 16" xfId="4149"/>
    <cellStyle name="常规 3 2" xfId="4150"/>
    <cellStyle name="常规 3 2 2" xfId="4151"/>
    <cellStyle name="常规 3 2 2 2" xfId="4152"/>
    <cellStyle name="常规 3 2 2 2 2" xfId="4153"/>
    <cellStyle name="常规 3 2 2 2 3" xfId="4154"/>
    <cellStyle name="常规 3 2 2 3" xfId="3965"/>
    <cellStyle name="常规 3 2 2 3 2" xfId="3922"/>
    <cellStyle name="常规 3 2 2 4" xfId="2671"/>
    <cellStyle name="常规 3 2 2 5" xfId="2678"/>
    <cellStyle name="常规 3 2 2 6" xfId="2681"/>
    <cellStyle name="常规 3 2 3" xfId="4155"/>
    <cellStyle name="常规 3 2 3 2" xfId="4156"/>
    <cellStyle name="常规 3 2 3 2 2" xfId="3271"/>
    <cellStyle name="常规 3 2 3 2 3" xfId="1816"/>
    <cellStyle name="常规 3 2 3 3" xfId="3968"/>
    <cellStyle name="常规 3 2 3 3 2" xfId="3284"/>
    <cellStyle name="常规 3 2 3 4" xfId="2687"/>
    <cellStyle name="常规 3 2 3 5" xfId="2691"/>
    <cellStyle name="常规 3 2 3 6" xfId="2693"/>
    <cellStyle name="常规 3 2 3 7" xfId="4157"/>
    <cellStyle name="常规 3 2 4" xfId="4158"/>
    <cellStyle name="常规 3 2 4 2" xfId="4159"/>
    <cellStyle name="常规 3 2 4 3" xfId="3975"/>
    <cellStyle name="常规 3 2 5" xfId="782"/>
    <cellStyle name="常规 3 2 5 2" xfId="790"/>
    <cellStyle name="常规 3 2 5 3" xfId="827"/>
    <cellStyle name="常规 3 2 6" xfId="93"/>
    <cellStyle name="常规 3 2 6 2" xfId="133"/>
    <cellStyle name="常规 3 2 7" xfId="809"/>
    <cellStyle name="常规 3 2 8" xfId="147"/>
    <cellStyle name="常规 3 3" xfId="4160"/>
    <cellStyle name="常规 3 3 10" xfId="4161"/>
    <cellStyle name="常规 3 3 2" xfId="1534"/>
    <cellStyle name="常规 3 3 2 2" xfId="4162"/>
    <cellStyle name="常规 3 3 2 2 2" xfId="1931"/>
    <cellStyle name="常规 3 3 2 2 3" xfId="1917"/>
    <cellStyle name="常规 3 3 2 3" xfId="4163"/>
    <cellStyle name="常规 3 3 2 3 2" xfId="3027"/>
    <cellStyle name="常规 3 3 2 4" xfId="2763"/>
    <cellStyle name="常规 3 3 2 5" xfId="2769"/>
    <cellStyle name="常规 3 3 2 6" xfId="2772"/>
    <cellStyle name="常规 3 3 3" xfId="4164"/>
    <cellStyle name="常规 3 3 3 2" xfId="4165"/>
    <cellStyle name="常规 3 3 3 2 2" xfId="355"/>
    <cellStyle name="常规 3 3 3 2 3" xfId="363"/>
    <cellStyle name="常规 3 3 3 3" xfId="4166"/>
    <cellStyle name="常规 3 3 3 3 2" xfId="392"/>
    <cellStyle name="常规 3 3 3 4" xfId="2777"/>
    <cellStyle name="常规 3 3 3 5" xfId="2779"/>
    <cellStyle name="常规 3 3 3 6" xfId="2781"/>
    <cellStyle name="常规 3 3 4" xfId="4167"/>
    <cellStyle name="常规 3 3 4 2" xfId="3729"/>
    <cellStyle name="常规 3 3 4 2 2" xfId="713"/>
    <cellStyle name="常规 3 3 4 3" xfId="3731"/>
    <cellStyle name="常规 3 3 4 4" xfId="2786"/>
    <cellStyle name="常规 3 3 4 5" xfId="2788"/>
    <cellStyle name="常规 3 3 5" xfId="963"/>
    <cellStyle name="常规 3 3 5 2" xfId="969"/>
    <cellStyle name="常规 3 3 5 3" xfId="994"/>
    <cellStyle name="常规 3 3 6" xfId="1032"/>
    <cellStyle name="常规 3 3 6 2" xfId="1037"/>
    <cellStyle name="常规 3 3 6 3" xfId="1122"/>
    <cellStyle name="常规 3 3 7" xfId="1134"/>
    <cellStyle name="常规 3 3 7 2" xfId="1138"/>
    <cellStyle name="常规 3 3 8" xfId="1144"/>
    <cellStyle name="常规 3 3 8 2" xfId="1147"/>
    <cellStyle name="常规 3 3 9" xfId="593"/>
    <cellStyle name="常规 3 4" xfId="4168"/>
    <cellStyle name="常规 3 4 2" xfId="4169"/>
    <cellStyle name="常规 3 4 2 2" xfId="4170"/>
    <cellStyle name="常规 3 4 2 3" xfId="4171"/>
    <cellStyle name="常规 3 4 3" xfId="10"/>
    <cellStyle name="常规 3 4 3 2" xfId="4173"/>
    <cellStyle name="常规 3 4 4" xfId="4174"/>
    <cellStyle name="常规 3 4 5" xfId="1188"/>
    <cellStyle name="常规 3 4 6" xfId="1344"/>
    <cellStyle name="常规 3 5" xfId="4175"/>
    <cellStyle name="常规 3 5 2" xfId="4176"/>
    <cellStyle name="常规 3 5 2 2" xfId="3799"/>
    <cellStyle name="常规 3 5 2 3" xfId="3801"/>
    <cellStyle name="常规 3 5 3" xfId="4177"/>
    <cellStyle name="常规 3 5 3 2" xfId="3842"/>
    <cellStyle name="常规 3 5 4" xfId="4178"/>
    <cellStyle name="常规 3 5 5" xfId="1493"/>
    <cellStyle name="常规 3 5 6" xfId="1576"/>
    <cellStyle name="常规 3 6" xfId="4179"/>
    <cellStyle name="常规 3 6 2" xfId="4180"/>
    <cellStyle name="常规 3 6 3" xfId="4181"/>
    <cellStyle name="常规 3 7" xfId="3749"/>
    <cellStyle name="常规 3 7 2" xfId="4182"/>
    <cellStyle name="常规 3 7 3" xfId="1359"/>
    <cellStyle name="常规 3 8" xfId="3751"/>
    <cellStyle name="常规 3 8 2" xfId="4183"/>
    <cellStyle name="常规 3 9" xfId="4184"/>
    <cellStyle name="常规 3_重大项目2月底 尹20130314陈才" xfId="4185"/>
    <cellStyle name="常规 30" xfId="1329"/>
    <cellStyle name="常规 30 2" xfId="2300"/>
    <cellStyle name="常规 30 2 2" xfId="2303"/>
    <cellStyle name="常规 30 2 3" xfId="2308"/>
    <cellStyle name="常规 30 3" xfId="2316"/>
    <cellStyle name="常规 30 3 2" xfId="2319"/>
    <cellStyle name="常规 30 3 3" xfId="2322"/>
    <cellStyle name="常规 30 4" xfId="2327"/>
    <cellStyle name="常规 30 4 2" xfId="2133"/>
    <cellStyle name="常规 30 4 3" xfId="2141"/>
    <cellStyle name="常规 30 5" xfId="2331"/>
    <cellStyle name="常规 30 5 2" xfId="2334"/>
    <cellStyle name="常规 30 6" xfId="2338"/>
    <cellStyle name="常规 30 6 2" xfId="2342"/>
    <cellStyle name="常规 30 7" xfId="1703"/>
    <cellStyle name="常规 30 8" xfId="1707"/>
    <cellStyle name="常规 31" xfId="2351"/>
    <cellStyle name="常规 31 2" xfId="14"/>
    <cellStyle name="常规 31 2 2" xfId="2195"/>
    <cellStyle name="常规 31 2 3" xfId="2295"/>
    <cellStyle name="常规 31 3" xfId="123"/>
    <cellStyle name="常规 31 3 2" xfId="2413"/>
    <cellStyle name="常规 31 3 3" xfId="2498"/>
    <cellStyle name="常规 31 4" xfId="127"/>
    <cellStyle name="常规 31 4 2" xfId="2611"/>
    <cellStyle name="常规 31 4 3" xfId="2712"/>
    <cellStyle name="常规 31 5" xfId="138"/>
    <cellStyle name="常规 31 5 2" xfId="2836"/>
    <cellStyle name="常规 31 6" xfId="3282"/>
    <cellStyle name="常规 31 6 2" xfId="3861"/>
    <cellStyle name="常规 31 7" xfId="4085"/>
    <cellStyle name="常规 31 8" xfId="4087"/>
    <cellStyle name="常规 32" xfId="2354"/>
    <cellStyle name="常规 32 2" xfId="2357"/>
    <cellStyle name="常规 32 2 2" xfId="2360"/>
    <cellStyle name="常规 32 2 3" xfId="4089"/>
    <cellStyle name="常规 32 3" xfId="2364"/>
    <cellStyle name="常规 32 3 2" xfId="4091"/>
    <cellStyle name="常规 32 3 3" xfId="4093"/>
    <cellStyle name="常规 32 4" xfId="2367"/>
    <cellStyle name="常规 32 4 2" xfId="3685"/>
    <cellStyle name="常规 32 4 3" xfId="4095"/>
    <cellStyle name="常规 32 5" xfId="2371"/>
    <cellStyle name="常规 32 5 2" xfId="4097"/>
    <cellStyle name="常规 32 6" xfId="4099"/>
    <cellStyle name="常规 32 6 2" xfId="4101"/>
    <cellStyle name="常规 32 7" xfId="4103"/>
    <cellStyle name="常规 32 8" xfId="4106"/>
    <cellStyle name="常规 33" xfId="2374"/>
    <cellStyle name="常规 33 2" xfId="2377"/>
    <cellStyle name="常规 33 2 2" xfId="3176"/>
    <cellStyle name="常规 33 2 3" xfId="3179"/>
    <cellStyle name="常规 33 3" xfId="2380"/>
    <cellStyle name="常规 33 3 2" xfId="3185"/>
    <cellStyle name="常规 33 3 3" xfId="3188"/>
    <cellStyle name="常规 33 4" xfId="4109"/>
    <cellStyle name="常规 33 4 2" xfId="3195"/>
    <cellStyle name="常规 33 4 3" xfId="4111"/>
    <cellStyle name="常规 33 5" xfId="4113"/>
    <cellStyle name="常规 33 5 2" xfId="4115"/>
    <cellStyle name="常规 33 6" xfId="4117"/>
    <cellStyle name="常规 33 6 2" xfId="4119"/>
    <cellStyle name="常规 33 7" xfId="4121"/>
    <cellStyle name="常规 33 8" xfId="4124"/>
    <cellStyle name="常规 34" xfId="1579"/>
    <cellStyle name="常规 34 2" xfId="2383"/>
    <cellStyle name="常规 34 2 2" xfId="2386"/>
    <cellStyle name="常规 34 2 3" xfId="4126"/>
    <cellStyle name="常规 34 3" xfId="2390"/>
    <cellStyle name="常规 34 3 2" xfId="4128"/>
    <cellStyle name="常规 34 3 3" xfId="4130"/>
    <cellStyle name="常规 34 4" xfId="2393"/>
    <cellStyle name="常规 34 4 2" xfId="3876"/>
    <cellStyle name="常规 34 4 3" xfId="4132"/>
    <cellStyle name="常规 34 5" xfId="4134"/>
    <cellStyle name="常规 34 5 2" xfId="21"/>
    <cellStyle name="常规 34 6" xfId="4136"/>
    <cellStyle name="常规 34 6 2" xfId="3883"/>
    <cellStyle name="常规 34 7" xfId="4138"/>
    <cellStyle name="常规 34 8" xfId="4141"/>
    <cellStyle name="常规 35" xfId="631"/>
    <cellStyle name="常规 35 2" xfId="636"/>
    <cellStyle name="常规 35 2 2" xfId="44"/>
    <cellStyle name="常规 35 2 3" xfId="49"/>
    <cellStyle name="常规 35 3" xfId="644"/>
    <cellStyle name="常规 35 3 2" xfId="649"/>
    <cellStyle name="常规 35 3 3" xfId="466"/>
    <cellStyle name="常规 35 4" xfId="652"/>
    <cellStyle name="常规 35 4 2" xfId="656"/>
    <cellStyle name="常规 35 4 3" xfId="660"/>
    <cellStyle name="常规 35 5" xfId="665"/>
    <cellStyle name="常规 35 5 2" xfId="668"/>
    <cellStyle name="常规 35 6" xfId="672"/>
    <cellStyle name="常规 35 6 2" xfId="677"/>
    <cellStyle name="常规 35 7" xfId="682"/>
    <cellStyle name="常规 35 8" xfId="26"/>
    <cellStyle name="常规 36" xfId="689"/>
    <cellStyle name="常规 36 2" xfId="694"/>
    <cellStyle name="常规 36 2 2" xfId="698"/>
    <cellStyle name="常规 36 2 3" xfId="3250"/>
    <cellStyle name="常规 36 3" xfId="702"/>
    <cellStyle name="常规 36 3 2" xfId="3532"/>
    <cellStyle name="常规 36 3 3" xfId="3535"/>
    <cellStyle name="常规 36 4" xfId="705"/>
    <cellStyle name="常规 36 4 2" xfId="4186"/>
    <cellStyle name="常规 36 4 3" xfId="4188"/>
    <cellStyle name="常规 36 5" xfId="708"/>
    <cellStyle name="常规 36 5 2" xfId="4190"/>
    <cellStyle name="常规 36 6" xfId="4192"/>
    <cellStyle name="常规 36 6 2" xfId="4194"/>
    <cellStyle name="常规 36 7" xfId="4196"/>
    <cellStyle name="常规 36 8" xfId="4199"/>
    <cellStyle name="常规 37" xfId="711"/>
    <cellStyle name="常规 37 2" xfId="716"/>
    <cellStyle name="常规 37 2 2" xfId="720"/>
    <cellStyle name="常规 37 2 3" xfId="1808"/>
    <cellStyle name="常规 37 3" xfId="725"/>
    <cellStyle name="常规 37 3 2" xfId="1813"/>
    <cellStyle name="常规 37 3 3" xfId="1820"/>
    <cellStyle name="常规 37 4" xfId="98"/>
    <cellStyle name="常规 37 4 2" xfId="1827"/>
    <cellStyle name="常规 37 4 3" xfId="4201"/>
    <cellStyle name="常规 37 5" xfId="74"/>
    <cellStyle name="常规 37 5 2" xfId="1830"/>
    <cellStyle name="常规 37 6" xfId="4203"/>
    <cellStyle name="常规 37 6 2" xfId="4205"/>
    <cellStyle name="常规 37 7" xfId="4207"/>
    <cellStyle name="常规 37 8" xfId="4210"/>
    <cellStyle name="常规 38" xfId="729"/>
    <cellStyle name="常规 38 2" xfId="732"/>
    <cellStyle name="常规 38 2 2" xfId="1911"/>
    <cellStyle name="常规 38 2 3" xfId="1918"/>
    <cellStyle name="常规 38 3" xfId="737"/>
    <cellStyle name="常规 38 3 2" xfId="1923"/>
    <cellStyle name="常规 38 3 3" xfId="3607"/>
    <cellStyle name="常规 38 4" xfId="1926"/>
    <cellStyle name="常规 38 4 2" xfId="1590"/>
    <cellStyle name="常规 38 4 3" xfId="1594"/>
    <cellStyle name="常规 38 5" xfId="1929"/>
    <cellStyle name="常规 38 5 2" xfId="1601"/>
    <cellStyle name="常规 38 6" xfId="1915"/>
    <cellStyle name="常规 38 6 2" xfId="1607"/>
    <cellStyle name="常规 38 7" xfId="1553"/>
    <cellStyle name="常规 38 8" xfId="4213"/>
    <cellStyle name="常规 39" xfId="3"/>
    <cellStyle name="常规 39 2" xfId="742"/>
    <cellStyle name="常规 39 2 2" xfId="745"/>
    <cellStyle name="常规 39 2 3" xfId="2516"/>
    <cellStyle name="常规 39 3" xfId="372"/>
    <cellStyle name="常规 39 3 2" xfId="4215"/>
    <cellStyle name="常规 39 3 3" xfId="2523"/>
    <cellStyle name="常规 39 4" xfId="749"/>
    <cellStyle name="常规 39 4 2" xfId="4217"/>
    <cellStyle name="常规 39 4 3" xfId="2535"/>
    <cellStyle name="常规 39 5" xfId="3023"/>
    <cellStyle name="常规 39 5 2" xfId="4219"/>
    <cellStyle name="常规 39 6" xfId="3028"/>
    <cellStyle name="常规 39 6 2" xfId="4221"/>
    <cellStyle name="常规 39 7" xfId="3031"/>
    <cellStyle name="常规 39 8" xfId="2730"/>
    <cellStyle name="常规 4" xfId="4223"/>
    <cellStyle name="常规 4 2" xfId="4224"/>
    <cellStyle name="常规 4 2 2" xfId="4226"/>
    <cellStyle name="常规 4 2 2 2" xfId="4229"/>
    <cellStyle name="常规 4 2 3" xfId="3805"/>
    <cellStyle name="常规 4 2 4" xfId="3811"/>
    <cellStyle name="常规 4 2 5" xfId="3755"/>
    <cellStyle name="常规 4 3" xfId="4230"/>
    <cellStyle name="常规 4 3 2" xfId="1627"/>
    <cellStyle name="常规 4 3 2 2" xfId="4232"/>
    <cellStyle name="常规 4 3 3" xfId="4234"/>
    <cellStyle name="常规 4 3 4" xfId="2844"/>
    <cellStyle name="常规 4 3 5" xfId="2857"/>
    <cellStyle name="常规 4 4" xfId="4225"/>
    <cellStyle name="常规 4 4 2" xfId="4228"/>
    <cellStyle name="常规 4 4 2 2" xfId="4236"/>
    <cellStyle name="常规 4 4 3" xfId="42"/>
    <cellStyle name="常规 4 4 4" xfId="2888"/>
    <cellStyle name="常规 4 5" xfId="3804"/>
    <cellStyle name="常规 4 5 2" xfId="3808"/>
    <cellStyle name="常规 4 5 3" xfId="4238"/>
    <cellStyle name="常规 4 6" xfId="3810"/>
    <cellStyle name="常规 4 6 2" xfId="4240"/>
    <cellStyle name="常规 4 7" xfId="3754"/>
    <cellStyle name="常规 4 8" xfId="3813"/>
    <cellStyle name="常规 4 9" xfId="3815"/>
    <cellStyle name="常规 4 9 2" xfId="1834"/>
    <cellStyle name="常规 40" xfId="632"/>
    <cellStyle name="常规 40 2" xfId="637"/>
    <cellStyle name="常规 40 2 2" xfId="45"/>
    <cellStyle name="常规 40 2 3" xfId="50"/>
    <cellStyle name="常规 40 3" xfId="645"/>
    <cellStyle name="常规 40 3 2" xfId="650"/>
    <cellStyle name="常规 40 3 3" xfId="467"/>
    <cellStyle name="常规 40 4" xfId="653"/>
    <cellStyle name="常规 40 4 2" xfId="657"/>
    <cellStyle name="常规 40 4 3" xfId="661"/>
    <cellStyle name="常规 40 5" xfId="666"/>
    <cellStyle name="常规 40 5 2" xfId="669"/>
    <cellStyle name="常规 40 6" xfId="673"/>
    <cellStyle name="常规 40 6 2" xfId="678"/>
    <cellStyle name="常规 40 7" xfId="683"/>
    <cellStyle name="常规 40 8" xfId="27"/>
    <cellStyle name="常规 41" xfId="690"/>
    <cellStyle name="常规 41 2" xfId="695"/>
    <cellStyle name="常规 41 2 2" xfId="699"/>
    <cellStyle name="常规 41 2 3" xfId="3251"/>
    <cellStyle name="常规 41 3" xfId="703"/>
    <cellStyle name="常规 41 3 2" xfId="3533"/>
    <cellStyle name="常规 41 3 3" xfId="3536"/>
    <cellStyle name="常规 41 4" xfId="706"/>
    <cellStyle name="常规 41 4 2" xfId="4187"/>
    <cellStyle name="常规 41 4 3" xfId="4189"/>
    <cellStyle name="常规 41 5" xfId="709"/>
    <cellStyle name="常规 41 5 2" xfId="4191"/>
    <cellStyle name="常规 41 6" xfId="4193"/>
    <cellStyle name="常规 41 6 2" xfId="4195"/>
    <cellStyle name="常规 41 7" xfId="4197"/>
    <cellStyle name="常规 41 8" xfId="4200"/>
    <cellStyle name="常规 42" xfId="712"/>
    <cellStyle name="常规 42 2" xfId="717"/>
    <cellStyle name="常规 42 2 2" xfId="721"/>
    <cellStyle name="常规 42 2 3" xfId="1809"/>
    <cellStyle name="常规 42 3" xfId="726"/>
    <cellStyle name="常规 42 3 2" xfId="1814"/>
    <cellStyle name="常规 42 3 3" xfId="1821"/>
    <cellStyle name="常规 42 4" xfId="99"/>
    <cellStyle name="常规 42 4 2" xfId="1828"/>
    <cellStyle name="常规 42 4 3" xfId="4202"/>
    <cellStyle name="常规 42 5" xfId="75"/>
    <cellStyle name="常规 42 5 2" xfId="1831"/>
    <cellStyle name="常规 42 6" xfId="4204"/>
    <cellStyle name="常规 42 6 2" xfId="4206"/>
    <cellStyle name="常规 42 7" xfId="4208"/>
    <cellStyle name="常规 42 8" xfId="4211"/>
    <cellStyle name="常规 43" xfId="730"/>
    <cellStyle name="常规 43 2" xfId="733"/>
    <cellStyle name="常规 43 2 2" xfId="1912"/>
    <cellStyle name="常规 43 2 3" xfId="1919"/>
    <cellStyle name="常规 43 3" xfId="738"/>
    <cellStyle name="常规 43 3 2" xfId="1924"/>
    <cellStyle name="常规 43 3 3" xfId="3608"/>
    <cellStyle name="常规 43 4" xfId="1927"/>
    <cellStyle name="常规 43 4 2" xfId="1591"/>
    <cellStyle name="常规 43 4 3" xfId="1595"/>
    <cellStyle name="常规 43 5" xfId="1930"/>
    <cellStyle name="常规 43 5 2" xfId="1602"/>
    <cellStyle name="常规 43 6" xfId="1916"/>
    <cellStyle name="常规 43 6 2" xfId="1608"/>
    <cellStyle name="常规 43 7" xfId="1554"/>
    <cellStyle name="常规 43 8" xfId="4214"/>
    <cellStyle name="常规 44" xfId="4"/>
    <cellStyle name="常规 44 2" xfId="743"/>
    <cellStyle name="常规 44 2 2" xfId="746"/>
    <cellStyle name="常规 44 2 3" xfId="2517"/>
    <cellStyle name="常规 44 3" xfId="373"/>
    <cellStyle name="常规 44 3 2" xfId="4216"/>
    <cellStyle name="常规 44 3 3" xfId="2524"/>
    <cellStyle name="常规 44 4" xfId="750"/>
    <cellStyle name="常规 44 4 2" xfId="4218"/>
    <cellStyle name="常规 44 4 3" xfId="2536"/>
    <cellStyle name="常规 44 5" xfId="3024"/>
    <cellStyle name="常规 44 5 2" xfId="4220"/>
    <cellStyle name="常规 44 6" xfId="3029"/>
    <cellStyle name="常规 44 6 2" xfId="4222"/>
    <cellStyle name="常规 44 7" xfId="3032"/>
    <cellStyle name="常规 44 8" xfId="2731"/>
    <cellStyle name="常规 45" xfId="753"/>
    <cellStyle name="常规 45 2" xfId="757"/>
    <cellStyle name="常规 45 2 2" xfId="4241"/>
    <cellStyle name="常规 45 2 3" xfId="4243"/>
    <cellStyle name="常规 45 3" xfId="4244"/>
    <cellStyle name="常规 45 3 2" xfId="4246"/>
    <cellStyle name="常规 45 4" xfId="3940"/>
    <cellStyle name="常规 45 5" xfId="2765"/>
    <cellStyle name="常规 46" xfId="640"/>
    <cellStyle name="常规 46 2" xfId="761"/>
    <cellStyle name="常规 46 2 2" xfId="4247"/>
    <cellStyle name="常规 46 3" xfId="4249"/>
    <cellStyle name="常规 46 4" xfId="972"/>
    <cellStyle name="常规 47" xfId="289"/>
    <cellStyle name="常规 47 2" xfId="3759"/>
    <cellStyle name="常规 47 2 2" xfId="3485"/>
    <cellStyle name="常规 47 3" xfId="4253"/>
    <cellStyle name="常规 47 4" xfId="3943"/>
    <cellStyle name="常规 48" xfId="3762"/>
    <cellStyle name="常规 48 2" xfId="4255"/>
    <cellStyle name="常规 48 2 2" xfId="4257"/>
    <cellStyle name="常规 48 3" xfId="4259"/>
    <cellStyle name="常规 48 4" xfId="3947"/>
    <cellStyle name="常规 49" xfId="3765"/>
    <cellStyle name="常规 49 2" xfId="4261"/>
    <cellStyle name="常规 49 2 2" xfId="2916"/>
    <cellStyle name="常规 49 3" xfId="4263"/>
    <cellStyle name="常规 49 4" xfId="4265"/>
    <cellStyle name="常规 5" xfId="4267"/>
    <cellStyle name="常规 5 2" xfId="1618"/>
    <cellStyle name="常规 5 2 2" xfId="1620"/>
    <cellStyle name="常规 5 2 2 2" xfId="4268"/>
    <cellStyle name="常规 5 2 3" xfId="4269"/>
    <cellStyle name="常规 5 2 4" xfId="4270"/>
    <cellStyle name="常规 5 3" xfId="1622"/>
    <cellStyle name="常规 5 3 2" xfId="1624"/>
    <cellStyle name="常规 5 3 2 2" xfId="4271"/>
    <cellStyle name="常规 5 3 3" xfId="4272"/>
    <cellStyle name="常规 5 3 4" xfId="2928"/>
    <cellStyle name="常规 5 4" xfId="1626"/>
    <cellStyle name="常规 5 4 2" xfId="4231"/>
    <cellStyle name="常规 5 4 3" xfId="2074"/>
    <cellStyle name="常规 5 5" xfId="4233"/>
    <cellStyle name="常规 5 5 2" xfId="4273"/>
    <cellStyle name="常规 5 5 3" xfId="4274"/>
    <cellStyle name="常规 5 6" xfId="2842"/>
    <cellStyle name="常规 5 6 2" xfId="2845"/>
    <cellStyle name="常规 5 7" xfId="2855"/>
    <cellStyle name="常规 5 8" xfId="2865"/>
    <cellStyle name="常规 5 9" xfId="2870"/>
    <cellStyle name="常规 50" xfId="754"/>
    <cellStyle name="常规 50 2" xfId="758"/>
    <cellStyle name="常规 50 2 2" xfId="4242"/>
    <cellStyle name="常规 50 3" xfId="4245"/>
    <cellStyle name="常规 50 4" xfId="3941"/>
    <cellStyle name="常规 51" xfId="641"/>
    <cellStyle name="常规 51 2" xfId="762"/>
    <cellStyle name="常规 51 2 2" xfId="4248"/>
    <cellStyle name="常规 51 3" xfId="4250"/>
    <cellStyle name="常规 51 4" xfId="973"/>
    <cellStyle name="常规 52" xfId="290"/>
    <cellStyle name="常规 52 2" xfId="3760"/>
    <cellStyle name="常规 52 2 2" xfId="3486"/>
    <cellStyle name="常规 52 3" xfId="4254"/>
    <cellStyle name="常规 52 4" xfId="3944"/>
    <cellStyle name="常规 53" xfId="3763"/>
    <cellStyle name="常规 53 2" xfId="4256"/>
    <cellStyle name="常规 53 2 2" xfId="4258"/>
    <cellStyle name="常规 53 3" xfId="4260"/>
    <cellStyle name="常规 53 4" xfId="3948"/>
    <cellStyle name="常规 54" xfId="3766"/>
    <cellStyle name="常规 54 2" xfId="4262"/>
    <cellStyle name="常规 54 2 2" xfId="2917"/>
    <cellStyle name="常规 54 3" xfId="4264"/>
    <cellStyle name="常规 54 4" xfId="4266"/>
    <cellStyle name="常规 55" xfId="3768"/>
    <cellStyle name="常规 55 2" xfId="4275"/>
    <cellStyle name="常规 55 2 2" xfId="4277"/>
    <cellStyle name="常规 55 3" xfId="4279"/>
    <cellStyle name="常规 55 4" xfId="4281"/>
    <cellStyle name="常规 56" xfId="4283"/>
    <cellStyle name="常规 56 2" xfId="4285"/>
    <cellStyle name="常规 56 2 2" xfId="4287"/>
    <cellStyle name="常规 56 3" xfId="4289"/>
    <cellStyle name="常规 56 4" xfId="4291"/>
    <cellStyle name="常规 57" xfId="3541"/>
    <cellStyle name="常规 57 2" xfId="3545"/>
    <cellStyle name="常规 57 2 2" xfId="4293"/>
    <cellStyle name="常规 57 3" xfId="4295"/>
    <cellStyle name="常规 57 4" xfId="3717"/>
    <cellStyle name="常规 58" xfId="3548"/>
    <cellStyle name="常规 58 2" xfId="4297"/>
    <cellStyle name="常规 58 2 2" xfId="4299"/>
    <cellStyle name="常规 58 3" xfId="4301"/>
    <cellStyle name="常规 58 4" xfId="4303"/>
    <cellStyle name="常规 59" xfId="193"/>
    <cellStyle name="常规 59 2" xfId="4305"/>
    <cellStyle name="常规 59 2 2" xfId="4251"/>
    <cellStyle name="常规 59 3" xfId="4307"/>
    <cellStyle name="常规 59 4" xfId="4309"/>
    <cellStyle name="常规 6" xfId="4311"/>
    <cellStyle name="常规 6 2" xfId="4312"/>
    <cellStyle name="常规 6 2 2" xfId="4313"/>
    <cellStyle name="常规 6 2 2 2" xfId="4314"/>
    <cellStyle name="常规 6 2 2 2 2" xfId="4315"/>
    <cellStyle name="常规 6 2 3" xfId="4316"/>
    <cellStyle name="常规 6 2 4" xfId="4317"/>
    <cellStyle name="常规 6 2 5" xfId="4318"/>
    <cellStyle name="常规 6 3" xfId="4319"/>
    <cellStyle name="常规 6 3 2" xfId="4320"/>
    <cellStyle name="常规 6 3 2 2" xfId="57"/>
    <cellStyle name="常规 6 3 3" xfId="4321"/>
    <cellStyle name="常规 6 3 4" xfId="2981"/>
    <cellStyle name="常规 6 3 5" xfId="4322"/>
    <cellStyle name="常规 6 4" xfId="4227"/>
    <cellStyle name="常规 6 4 2" xfId="4235"/>
    <cellStyle name="常规 6 4 2 2" xfId="2187"/>
    <cellStyle name="常规 6 4 3" xfId="4323"/>
    <cellStyle name="常规 6 4 4" xfId="4324"/>
    <cellStyle name="常规 6 5" xfId="41"/>
    <cellStyle name="常规 6 5 2" xfId="4325"/>
    <cellStyle name="常规 6 5 3" xfId="4326"/>
    <cellStyle name="常规 6 6" xfId="2886"/>
    <cellStyle name="常规 6 6 2" xfId="2889"/>
    <cellStyle name="常规 6 6 3" xfId="4327"/>
    <cellStyle name="常规 6 7" xfId="2891"/>
    <cellStyle name="常规 6 8" xfId="2893"/>
    <cellStyle name="常规 6 9" xfId="2895"/>
    <cellStyle name="常规 60" xfId="3769"/>
    <cellStyle name="常规 60 2" xfId="4276"/>
    <cellStyle name="常规 60 2 2" xfId="4278"/>
    <cellStyle name="常规 60 3" xfId="4280"/>
    <cellStyle name="常规 60 4" xfId="4282"/>
    <cellStyle name="常规 61" xfId="4284"/>
    <cellStyle name="常规 61 2" xfId="4286"/>
    <cellStyle name="常规 61 2 2" xfId="4288"/>
    <cellStyle name="常规 61 3" xfId="4290"/>
    <cellStyle name="常规 61 4" xfId="4292"/>
    <cellStyle name="常规 62" xfId="3542"/>
    <cellStyle name="常规 62 2" xfId="3546"/>
    <cellStyle name="常规 62 2 2" xfId="4294"/>
    <cellStyle name="常规 62 3" xfId="4296"/>
    <cellStyle name="常规 62 4" xfId="3718"/>
    <cellStyle name="常规 63" xfId="3549"/>
    <cellStyle name="常规 63 2" xfId="4298"/>
    <cellStyle name="常规 63 2 2" xfId="4300"/>
    <cellStyle name="常规 63 3" xfId="4302"/>
    <cellStyle name="常规 63 4" xfId="4304"/>
    <cellStyle name="常规 64" xfId="194"/>
    <cellStyle name="常规 64 2" xfId="4306"/>
    <cellStyle name="常规 64 2 2" xfId="4252"/>
    <cellStyle name="常规 64 3" xfId="4308"/>
    <cellStyle name="常规 64 4" xfId="4310"/>
    <cellStyle name="常规 65" xfId="3160"/>
    <cellStyle name="常规 65 2" xfId="417"/>
    <cellStyle name="常规 65 2 2" xfId="421"/>
    <cellStyle name="常规 65 3" xfId="434"/>
    <cellStyle name="常规 65 4" xfId="449"/>
    <cellStyle name="常规 66" xfId="3164"/>
    <cellStyle name="常规 66 2" xfId="513"/>
    <cellStyle name="常规 66 2 2" xfId="525"/>
    <cellStyle name="常规 66 3" xfId="544"/>
    <cellStyle name="常规 66 4" xfId="520"/>
    <cellStyle name="常规 67" xfId="4328"/>
    <cellStyle name="常规 67 2" xfId="932"/>
    <cellStyle name="常规 67 2 2" xfId="934"/>
    <cellStyle name="常规 67 3" xfId="943"/>
    <cellStyle name="常规 67 4" xfId="551"/>
    <cellStyle name="常规 68" xfId="1335"/>
    <cellStyle name="常规 68 2" xfId="1161"/>
    <cellStyle name="常规 68 2 2" xfId="1163"/>
    <cellStyle name="常规 68 3" xfId="1170"/>
    <cellStyle name="常规 68 4" xfId="531"/>
    <cellStyle name="常规 68 5" xfId="561"/>
    <cellStyle name="常规 69" xfId="4330"/>
    <cellStyle name="常规 69 2" xfId="1459"/>
    <cellStyle name="常规 69 2 2" xfId="1461"/>
    <cellStyle name="常规 69 3" xfId="1473"/>
    <cellStyle name="常规 69 4" xfId="484"/>
    <cellStyle name="常规 7" xfId="4332"/>
    <cellStyle name="常规 7 2" xfId="4333"/>
    <cellStyle name="常规 7 2 2" xfId="4334"/>
    <cellStyle name="常规 7 2 2 2" xfId="4335"/>
    <cellStyle name="常规 7 2 2 2 2" xfId="3383"/>
    <cellStyle name="常规 7 2 2 3" xfId="4336"/>
    <cellStyle name="常规 7 2 2 4" xfId="4338"/>
    <cellStyle name="常规 7 2 3" xfId="4339"/>
    <cellStyle name="常规 7 2 3 2" xfId="4340"/>
    <cellStyle name="常规 7 2 3 2 2" xfId="3425"/>
    <cellStyle name="常规 7 2 3 3" xfId="4342"/>
    <cellStyle name="常规 7 2 3 4" xfId="4345"/>
    <cellStyle name="常规 7 2 3 5" xfId="4348"/>
    <cellStyle name="常规 7 2 4" xfId="4349"/>
    <cellStyle name="常规 7 2 4 2" xfId="4350"/>
    <cellStyle name="常规 7 2 5" xfId="4351"/>
    <cellStyle name="常规 7 2 6" xfId="4352"/>
    <cellStyle name="常规 7 3" xfId="924"/>
    <cellStyle name="常规 7 3 2" xfId="4353"/>
    <cellStyle name="常规 7 3 2 2" xfId="3983"/>
    <cellStyle name="常规 7 3 3" xfId="4354"/>
    <cellStyle name="常规 7 3 4" xfId="2990"/>
    <cellStyle name="常规 7 4" xfId="3806"/>
    <cellStyle name="常规 7 4 2" xfId="4355"/>
    <cellStyle name="常规 7 4 2 2" xfId="4356"/>
    <cellStyle name="常规 7 4 3" xfId="169"/>
    <cellStyle name="常规 7 4 4" xfId="172"/>
    <cellStyle name="常规 7 5" xfId="4237"/>
    <cellStyle name="常规 7 5 2" xfId="4357"/>
    <cellStyle name="常规 7 5 3" xfId="176"/>
    <cellStyle name="常规 7 6" xfId="2898"/>
    <cellStyle name="常规 7 6 2" xfId="2900"/>
    <cellStyle name="常规 7 6 3" xfId="187"/>
    <cellStyle name="常规 7 7" xfId="2902"/>
    <cellStyle name="常规 7 7 2" xfId="4358"/>
    <cellStyle name="常规 7 8" xfId="2904"/>
    <cellStyle name="常规 7 9" xfId="4359"/>
    <cellStyle name="常规 70" xfId="3161"/>
    <cellStyle name="常规 70 2" xfId="418"/>
    <cellStyle name="常规 70 2 2" xfId="422"/>
    <cellStyle name="常规 70 3" xfId="435"/>
    <cellStyle name="常规 70 4" xfId="450"/>
    <cellStyle name="常规 71" xfId="3165"/>
    <cellStyle name="常规 71 2" xfId="514"/>
    <cellStyle name="常规 71 3" xfId="545"/>
    <cellStyle name="常规 71 4" xfId="521"/>
    <cellStyle name="常规 72" xfId="4329"/>
    <cellStyle name="常规 73" xfId="1336"/>
    <cellStyle name="常规 74" xfId="4331"/>
    <cellStyle name="常规 75" xfId="2397"/>
    <cellStyle name="常规 76" xfId="2400"/>
    <cellStyle name="常规 77" xfId="2208"/>
    <cellStyle name="常规 78" xfId="2215"/>
    <cellStyle name="常规 79" xfId="2219"/>
    <cellStyle name="常规 8" xfId="4360"/>
    <cellStyle name="常规 8 10" xfId="4361"/>
    <cellStyle name="常规 8 2" xfId="4362"/>
    <cellStyle name="常规 8 2 2" xfId="4363"/>
    <cellStyle name="常规 8 2 2 2" xfId="160"/>
    <cellStyle name="常规 8 2 2 2 2" xfId="4364"/>
    <cellStyle name="常规 8 2 2 3" xfId="4365"/>
    <cellStyle name="常规 8 2 2 4" xfId="4366"/>
    <cellStyle name="常规 8 2 2 5" xfId="4367"/>
    <cellStyle name="常规 8 2 3" xfId="4368"/>
    <cellStyle name="常规 8 2 3 2" xfId="4369"/>
    <cellStyle name="常规 8 2 3 2 2" xfId="1787"/>
    <cellStyle name="常规 8 2 3 3" xfId="48"/>
    <cellStyle name="常规 8 2 3 4" xfId="52"/>
    <cellStyle name="常规 8 2 3 5" xfId="55"/>
    <cellStyle name="常规 8 2 4" xfId="4370"/>
    <cellStyle name="常规 8 2 4 2" xfId="4371"/>
    <cellStyle name="常规 8 2 4 3" xfId="4372"/>
    <cellStyle name="常规 8 2 5" xfId="4373"/>
    <cellStyle name="常规 8 2 5 2" xfId="4374"/>
    <cellStyle name="常规 8 2 5 2 2" xfId="4375"/>
    <cellStyle name="常规 8 2 5 3" xfId="4376"/>
    <cellStyle name="常规 8 2 5 4" xfId="4377"/>
    <cellStyle name="常规 8 2 6" xfId="604"/>
    <cellStyle name="常规 8 2 6 2" xfId="607"/>
    <cellStyle name="常规 8 2 7" xfId="609"/>
    <cellStyle name="常规 8 2 7 2" xfId="4378"/>
    <cellStyle name="常规 8 2 8" xfId="478"/>
    <cellStyle name="常规 8 2 9" xfId="482"/>
    <cellStyle name="常规 8 3" xfId="4379"/>
    <cellStyle name="常规 8 3 2" xfId="4380"/>
    <cellStyle name="常规 8 3 2 2" xfId="4382"/>
    <cellStyle name="常规 8 3 2 2 2" xfId="4383"/>
    <cellStyle name="常规 8 3 2 3" xfId="1118"/>
    <cellStyle name="常规 8 3 2 4" xfId="4385"/>
    <cellStyle name="常规 8 3 3" xfId="4386"/>
    <cellStyle name="常规 8 3 3 2" xfId="1934"/>
    <cellStyle name="常规 8 3 3 2 2" xfId="2064"/>
    <cellStyle name="常规 8 3 3 3" xfId="4387"/>
    <cellStyle name="常规 8 3 3 4" xfId="4388"/>
    <cellStyle name="常规 8 3 3 5" xfId="4389"/>
    <cellStyle name="常规 8 3 4" xfId="3004"/>
    <cellStyle name="常规 8 3 4 2" xfId="4390"/>
    <cellStyle name="常规 8 3 5" xfId="4391"/>
    <cellStyle name="常规 8 3 6" xfId="612"/>
    <cellStyle name="常规 8 4" xfId="4239"/>
    <cellStyle name="常规 8 4 2" xfId="4392"/>
    <cellStyle name="常规 8 4 2 2" xfId="4393"/>
    <cellStyle name="常规 8 4 3" xfId="233"/>
    <cellStyle name="常规 8 4 4" xfId="4394"/>
    <cellStyle name="常规 8 5" xfId="4395"/>
    <cellStyle name="常规 8 5 2" xfId="4397"/>
    <cellStyle name="常规 8 5 2 2" xfId="4107"/>
    <cellStyle name="常规 8 5 3" xfId="4399"/>
    <cellStyle name="常规 8 5 4" xfId="4401"/>
    <cellStyle name="常规 8 6" xfId="2907"/>
    <cellStyle name="常规 8 6 2" xfId="2909"/>
    <cellStyle name="常规 8 6 3" xfId="4402"/>
    <cellStyle name="常规 8 7" xfId="2911"/>
    <cellStyle name="常规 8 7 2" xfId="4403"/>
    <cellStyle name="常规 8 7 3" xfId="4404"/>
    <cellStyle name="常规 8 8" xfId="2913"/>
    <cellStyle name="常规 8 8 2" xfId="4405"/>
    <cellStyle name="常规 8 9" xfId="2915"/>
    <cellStyle name="常规 8_重大项目2月底 尹20130314陈才" xfId="1107"/>
    <cellStyle name="常规 80" xfId="2398"/>
    <cellStyle name="常规 81" xfId="2401"/>
    <cellStyle name="常规 82" xfId="2209"/>
    <cellStyle name="常规 83" xfId="2216"/>
    <cellStyle name="常规 84" xfId="2220"/>
    <cellStyle name="常规 85" xfId="62"/>
    <cellStyle name="常规 86" xfId="764"/>
    <cellStyle name="常规 87" xfId="767"/>
    <cellStyle name="常规 88" xfId="4406"/>
    <cellStyle name="常规 88 2" xfId="2164"/>
    <cellStyle name="常规 89" xfId="4408"/>
    <cellStyle name="常规 89 2" xfId="4410"/>
    <cellStyle name="常规 9" xfId="4412"/>
    <cellStyle name="常规 9 2" xfId="1837"/>
    <cellStyle name="常规 9 2 2" xfId="1840"/>
    <cellStyle name="常规 9 2 2 2" xfId="1488"/>
    <cellStyle name="常规 9 2 3" xfId="1894"/>
    <cellStyle name="常规 9 2 4" xfId="1900"/>
    <cellStyle name="常规 9 3" xfId="1013"/>
    <cellStyle name="常规 9 3 2" xfId="1937"/>
    <cellStyle name="常规 9 3 2 2" xfId="1939"/>
    <cellStyle name="常规 9 3 3" xfId="1941"/>
    <cellStyle name="常规 9 3 4" xfId="1944"/>
    <cellStyle name="常规 9 4" xfId="1946"/>
    <cellStyle name="常规 9 4 2" xfId="1948"/>
    <cellStyle name="常规 9 4 3" xfId="250"/>
    <cellStyle name="常规 9 5" xfId="1369"/>
    <cellStyle name="常规 9 5 2" xfId="1955"/>
    <cellStyle name="常规 9 5 3" xfId="1958"/>
    <cellStyle name="常规 9 6" xfId="1963"/>
    <cellStyle name="常规 9 6 2" xfId="1967"/>
    <cellStyle name="常规 9 7" xfId="1976"/>
    <cellStyle name="常规 9 8" xfId="1983"/>
    <cellStyle name="常规 90" xfId="63"/>
    <cellStyle name="常规 90 2" xfId="109"/>
    <cellStyle name="常规 91" xfId="765"/>
    <cellStyle name="常规 91 2" xfId="4413"/>
    <cellStyle name="常规 92" xfId="768"/>
    <cellStyle name="常规 92 2" xfId="2079"/>
    <cellStyle name="常规 93" xfId="4407"/>
    <cellStyle name="常规 93 2" xfId="2165"/>
    <cellStyle name="常规 94" xfId="4409"/>
    <cellStyle name="常规 94 2" xfId="4411"/>
    <cellStyle name="常规 95" xfId="4414"/>
    <cellStyle name="常规 95 2" xfId="4415"/>
    <cellStyle name="常规 96" xfId="4416"/>
    <cellStyle name="常规 96 2" xfId="1778"/>
    <cellStyle name="常规 97" xfId="3774"/>
    <cellStyle name="常规 98" xfId="3777"/>
    <cellStyle name="常规 99" xfId="3779"/>
    <cellStyle name="好 2" xfId="3659"/>
    <cellStyle name="好 2 2" xfId="4417"/>
    <cellStyle name="好 2 2 2" xfId="4418"/>
    <cellStyle name="好 2 2 2 2" xfId="4419"/>
    <cellStyle name="好 2 2 3" xfId="4420"/>
    <cellStyle name="好 2 2 4" xfId="4421"/>
    <cellStyle name="好 2 2 5" xfId="4422"/>
    <cellStyle name="好 2 3" xfId="2609"/>
    <cellStyle name="好 2 3 2" xfId="2613"/>
    <cellStyle name="好 2 3 2 2" xfId="2616"/>
    <cellStyle name="好 2 3 3" xfId="2667"/>
    <cellStyle name="好 2 3 4" xfId="2684"/>
    <cellStyle name="好 2 3 5" xfId="2695"/>
    <cellStyle name="好 2 4" xfId="2710"/>
    <cellStyle name="好 2 4 2" xfId="2715"/>
    <cellStyle name="好 2 4 2 2" xfId="2717"/>
    <cellStyle name="好 2 4 3" xfId="2761"/>
    <cellStyle name="好 2 4 4" xfId="2775"/>
    <cellStyle name="好 2 5" xfId="2793"/>
    <cellStyle name="好 2 5 2" xfId="2795"/>
    <cellStyle name="好 2 5 3" xfId="2798"/>
    <cellStyle name="好 2 6" xfId="2800"/>
    <cellStyle name="好 2 6 2" xfId="2802"/>
    <cellStyle name="好 2 7" xfId="2809"/>
    <cellStyle name="好 2 8" xfId="1295"/>
    <cellStyle name="好 3" xfId="3925"/>
    <cellStyle name="好 3 2" xfId="4423"/>
    <cellStyle name="好 3 2 2" xfId="4424"/>
    <cellStyle name="好 3 3" xfId="4425"/>
    <cellStyle name="好 3 4" xfId="4426"/>
    <cellStyle name="好 3 5" xfId="4427"/>
    <cellStyle name="好 4" xfId="2673"/>
    <cellStyle name="好 4 2" xfId="4428"/>
    <cellStyle name="好 4 3" xfId="4429"/>
    <cellStyle name="好 5" xfId="4430"/>
    <cellStyle name="好_RESULTS" xfId="4432"/>
    <cellStyle name="好_RESULTS 2" xfId="4433"/>
    <cellStyle name="好_RESULTS 2 2" xfId="4434"/>
    <cellStyle name="好_RESULTS 2 2 2" xfId="4435"/>
    <cellStyle name="好_RESULTS 2 3" xfId="3931"/>
    <cellStyle name="好_RESULTS 2 4" xfId="3934"/>
    <cellStyle name="好_RESULTS 3" xfId="4436"/>
    <cellStyle name="好_RESULTS 3 2" xfId="4437"/>
    <cellStyle name="好_RESULTS 3 2 2" xfId="4439"/>
    <cellStyle name="好_RESULTS 3 3" xfId="4077"/>
    <cellStyle name="好_RESULTS 3 4" xfId="4440"/>
    <cellStyle name="好_RESULTS 4" xfId="4441"/>
    <cellStyle name="好_RESULTS 4 2" xfId="4442"/>
    <cellStyle name="好_RESULTS 4 3" xfId="4443"/>
    <cellStyle name="好_RESULTS 5" xfId="4444"/>
    <cellStyle name="好_RESULTS 5 2" xfId="4445"/>
    <cellStyle name="好_RESULTS 5 3" xfId="4446"/>
    <cellStyle name="好_RESULTS 6" xfId="4447"/>
    <cellStyle name="好_RESULTS 6 2" xfId="4448"/>
    <cellStyle name="好_RESULTS 7" xfId="4449"/>
    <cellStyle name="好_RESULTS 8" xfId="4450"/>
    <cellStyle name="好_RESULTS_重大项目2月底 尹20130314陈才" xfId="4451"/>
    <cellStyle name="好_RESULTS_重大项目2月底 尹20130314陈才 2" xfId="4452"/>
    <cellStyle name="好_RESULTS_重大项目2月底 尹20130314陈才 2 2" xfId="4453"/>
    <cellStyle name="好_RESULTS_重大项目2月底 尹20130314陈才 2 2 2" xfId="4454"/>
    <cellStyle name="好_RESULTS_重大项目2月底 尹20130314陈才 2 3" xfId="4455"/>
    <cellStyle name="好_RESULTS_重大项目2月底 尹20130314陈才 2 4" xfId="4456"/>
    <cellStyle name="好_RESULTS_重大项目2月底 尹20130314陈才 2 5" xfId="4457"/>
    <cellStyle name="好_RESULTS_重大项目2月底 尹20130314陈才 3" xfId="2505"/>
    <cellStyle name="好_RESULTS_重大项目2月底 尹20130314陈才 3 2" xfId="4458"/>
    <cellStyle name="好_RESULTS_重大项目2月底 尹20130314陈才 3 2 2" xfId="4459"/>
    <cellStyle name="好_RESULTS_重大项目2月底 尹20130314陈才 3 3" xfId="4460"/>
    <cellStyle name="好_RESULTS_重大项目2月底 尹20130314陈才 3 4" xfId="4461"/>
    <cellStyle name="好_RESULTS_重大项目2月底 尹20130314陈才 3 5" xfId="4462"/>
    <cellStyle name="好_RESULTS_重大项目2月底 尹20130314陈才 4" xfId="4463"/>
    <cellStyle name="好_RESULTS_重大项目2月底 尹20130314陈才 4 2" xfId="4464"/>
    <cellStyle name="好_RESULTS_重大项目2月底 尹20130314陈才 4 2 2" xfId="4465"/>
    <cellStyle name="好_RESULTS_重大项目2月底 尹20130314陈才 4 3" xfId="4466"/>
    <cellStyle name="好_RESULTS_重大项目2月底 尹20130314陈才 4 4" xfId="4467"/>
    <cellStyle name="好_RESULTS_重大项目2月底 尹20130314陈才 5" xfId="4468"/>
    <cellStyle name="好_RESULTS_重大项目2月底 尹20130314陈才 5 2" xfId="4469"/>
    <cellStyle name="好_RESULTS_重大项目2月底 尹20130314陈才 5 3" xfId="4470"/>
    <cellStyle name="好_RESULTS_重大项目2月底 尹20130314陈才 6" xfId="4471"/>
    <cellStyle name="好_RESULTS_重大项目2月底 尹20130314陈才 6 2" xfId="4472"/>
    <cellStyle name="好_RESULTS_重大项目2月底 尹20130314陈才 7" xfId="4473"/>
    <cellStyle name="好_RESULTS_重大项目2月底 尹20130314陈才 8" xfId="4475"/>
    <cellStyle name="好_VERA" xfId="4476"/>
    <cellStyle name="好_VERA 2" xfId="4478"/>
    <cellStyle name="好_VERA 2 2" xfId="4479"/>
    <cellStyle name="好_VERA 2 2 2" xfId="4480"/>
    <cellStyle name="好_VERA 2 3" xfId="4481"/>
    <cellStyle name="好_VERA 2 4" xfId="4482"/>
    <cellStyle name="好_VERA 2 5" xfId="4483"/>
    <cellStyle name="好_VERA 3" xfId="4484"/>
    <cellStyle name="好_VERA 3 2" xfId="4485"/>
    <cellStyle name="好_VERA 3 2 2" xfId="4486"/>
    <cellStyle name="好_VERA 3 3" xfId="4487"/>
    <cellStyle name="好_VERA 3 4" xfId="4488"/>
    <cellStyle name="好_VERA 3 5" xfId="4489"/>
    <cellStyle name="好_VERA 4" xfId="2115"/>
    <cellStyle name="好_VERA 4 2" xfId="4490"/>
    <cellStyle name="好_VERA 4 2 2" xfId="4491"/>
    <cellStyle name="好_VERA 4 3" xfId="4492"/>
    <cellStyle name="好_VERA 4 4" xfId="4493"/>
    <cellStyle name="好_VERA 5" xfId="3840"/>
    <cellStyle name="好_VERA 5 2" xfId="4494"/>
    <cellStyle name="好_VERA 5 3" xfId="4495"/>
    <cellStyle name="好_VERA 6" xfId="4496"/>
    <cellStyle name="好_VERA 6 2" xfId="4497"/>
    <cellStyle name="好_VERA 7" xfId="315"/>
    <cellStyle name="好_VERA 8" xfId="4498"/>
    <cellStyle name="好_VERA_1" xfId="4499"/>
    <cellStyle name="好_VERA_1 2" xfId="1935"/>
    <cellStyle name="好_VERA_1 2 2" xfId="2065"/>
    <cellStyle name="好_VERA_1 2 2 2" xfId="4500"/>
    <cellStyle name="好_VERA_1 2 3" xfId="1356"/>
    <cellStyle name="好_VERA_1 2 4" xfId="4501"/>
    <cellStyle name="好_VERA_1 2 5" xfId="4502"/>
    <cellStyle name="好_VERA_1 3" xfId="4503"/>
    <cellStyle name="好_VERA_1 3 2" xfId="2070"/>
    <cellStyle name="好_VERA_1 3 2 2" xfId="4504"/>
    <cellStyle name="好_VERA_1 3 3" xfId="4505"/>
    <cellStyle name="好_VERA_1 3 4" xfId="4506"/>
    <cellStyle name="好_VERA_1 3 5" xfId="4507"/>
    <cellStyle name="好_VERA_1 4" xfId="4508"/>
    <cellStyle name="好_VERA_1 4 2" xfId="2077"/>
    <cellStyle name="好_VERA_1 4 2 2" xfId="4509"/>
    <cellStyle name="好_VERA_1 4 3" xfId="1377"/>
    <cellStyle name="好_VERA_1 4 4" xfId="4510"/>
    <cellStyle name="好_VERA_1 5" xfId="4511"/>
    <cellStyle name="好_VERA_1 5 2" xfId="4512"/>
    <cellStyle name="好_VERA_1 5 3" xfId="4513"/>
    <cellStyle name="好_VERA_1 6" xfId="4514"/>
    <cellStyle name="好_VERA_1 6 2" xfId="184"/>
    <cellStyle name="好_VERA_1 7" xfId="4515"/>
    <cellStyle name="好_VERA_1 8" xfId="4516"/>
    <cellStyle name="好_重大项目2月底 尹20130314陈才" xfId="4517"/>
    <cellStyle name="好_重大项目2月底 尹20130314陈才 2" xfId="4518"/>
    <cellStyle name="好_重大项目2月底 尹20130314陈才 2 2" xfId="4519"/>
    <cellStyle name="好_重大项目2月底 尹20130314陈才 2 2 2" xfId="4520"/>
    <cellStyle name="好_重大项目2月底 尹20130314陈才 2 3" xfId="4521"/>
    <cellStyle name="好_重大项目2月底 尹20130314陈才 2 4" xfId="4522"/>
    <cellStyle name="好_重大项目2月底 尹20130314陈才 2 5" xfId="4523"/>
    <cellStyle name="好_重大项目2月底 尹20130314陈才 3" xfId="4524"/>
    <cellStyle name="好_重大项目2月底 尹20130314陈才 3 2" xfId="442"/>
    <cellStyle name="好_重大项目2月底 尹20130314陈才 3 2 2" xfId="4525"/>
    <cellStyle name="好_重大项目2月底 尹20130314陈才 3 3" xfId="882"/>
    <cellStyle name="好_重大项目2月底 尹20130314陈才 3 4" xfId="4526"/>
    <cellStyle name="好_重大项目2月底 尹20130314陈才 3 5" xfId="4527"/>
    <cellStyle name="好_重大项目2月底 尹20130314陈才 4" xfId="4528"/>
    <cellStyle name="好_重大项目2月底 尹20130314陈才 4 2" xfId="979"/>
    <cellStyle name="好_重大项目2月底 尹20130314陈才 4 2 2" xfId="4529"/>
    <cellStyle name="好_重大项目2月底 尹20130314陈才 4 3" xfId="4530"/>
    <cellStyle name="好_重大项目2月底 尹20130314陈才 4 4" xfId="4531"/>
    <cellStyle name="好_重大项目2月底 尹20130314陈才 5" xfId="4532"/>
    <cellStyle name="好_重大项目2月底 尹20130314陈才 5 2" xfId="903"/>
    <cellStyle name="好_重大项目2月底 尹20130314陈才 5 3" xfId="981"/>
    <cellStyle name="好_重大项目2月底 尹20130314陈才 6" xfId="4533"/>
    <cellStyle name="好_重大项目2月底 尹20130314陈才 6 2" xfId="4534"/>
    <cellStyle name="好_重大项目2月底 尹20130314陈才 7" xfId="4535"/>
    <cellStyle name="好_重大项目2月底 尹20130314陈才 8" xfId="4536"/>
    <cellStyle name="汇总 2" xfId="4538"/>
    <cellStyle name="汇总 2 10" xfId="4539"/>
    <cellStyle name="汇总 2 10 2" xfId="4540"/>
    <cellStyle name="汇总 2 10 2 2" xfId="4541"/>
    <cellStyle name="汇总 2 10 2 2 2" xfId="4542"/>
    <cellStyle name="汇总 2 10 2 3" xfId="4543"/>
    <cellStyle name="汇总 2 10 2 4" xfId="4544"/>
    <cellStyle name="汇总 2 10 3" xfId="4545"/>
    <cellStyle name="汇总 2 10 3 2" xfId="4546"/>
    <cellStyle name="汇总 2 10 3 3" xfId="4547"/>
    <cellStyle name="汇总 2 10 4" xfId="4548"/>
    <cellStyle name="汇总 2 10 4 2" xfId="4549"/>
    <cellStyle name="汇总 2 10 5" xfId="4550"/>
    <cellStyle name="汇总 2 10 6" xfId="4551"/>
    <cellStyle name="汇总 2 10 7" xfId="4552"/>
    <cellStyle name="汇总 2 11" xfId="4553"/>
    <cellStyle name="汇总 2 11 2" xfId="4554"/>
    <cellStyle name="汇总 2 11 2 2" xfId="4555"/>
    <cellStyle name="汇总 2 11 3" xfId="4556"/>
    <cellStyle name="汇总 2 11 4" xfId="4557"/>
    <cellStyle name="汇总 2 11 5" xfId="4558"/>
    <cellStyle name="汇总 2 12" xfId="4559"/>
    <cellStyle name="汇总 2 12 2" xfId="4560"/>
    <cellStyle name="汇总 2 12 2 2" xfId="4561"/>
    <cellStyle name="汇总 2 12 3" xfId="4562"/>
    <cellStyle name="汇总 2 12 4" xfId="4563"/>
    <cellStyle name="汇总 2 12 5" xfId="4564"/>
    <cellStyle name="汇总 2 13" xfId="4565"/>
    <cellStyle name="汇总 2 13 2" xfId="835"/>
    <cellStyle name="汇总 2 13 2 2" xfId="838"/>
    <cellStyle name="汇总 2 13 3" xfId="843"/>
    <cellStyle name="汇总 2 13 4" xfId="4566"/>
    <cellStyle name="汇总 2 14" xfId="4567"/>
    <cellStyle name="汇总 2 14 2" xfId="876"/>
    <cellStyle name="汇总 2 14 3" xfId="4568"/>
    <cellStyle name="汇总 2 15" xfId="4569"/>
    <cellStyle name="汇总 2 15 2" xfId="4570"/>
    <cellStyle name="汇总 2 16" xfId="4571"/>
    <cellStyle name="汇总 2 17" xfId="4572"/>
    <cellStyle name="汇总 2 2" xfId="4574"/>
    <cellStyle name="汇总 2 2 10" xfId="4576"/>
    <cellStyle name="汇总 2 2 10 2" xfId="4577"/>
    <cellStyle name="汇总 2 2 10 2 2" xfId="4578"/>
    <cellStyle name="汇总 2 2 10 3" xfId="4579"/>
    <cellStyle name="汇总 2 2 10 4" xfId="4580"/>
    <cellStyle name="汇总 2 2 10 5" xfId="4581"/>
    <cellStyle name="汇总 2 2 11" xfId="4583"/>
    <cellStyle name="汇总 2 2 11 2" xfId="4584"/>
    <cellStyle name="汇总 2 2 11 2 2" xfId="4585"/>
    <cellStyle name="汇总 2 2 11 3" xfId="4586"/>
    <cellStyle name="汇总 2 2 11 4" xfId="4587"/>
    <cellStyle name="汇总 2 2 11 5" xfId="4588"/>
    <cellStyle name="汇总 2 2 12" xfId="4590"/>
    <cellStyle name="汇总 2 2 12 2" xfId="4592"/>
    <cellStyle name="汇总 2 2 12 2 2" xfId="4594"/>
    <cellStyle name="汇总 2 2 12 3" xfId="4596"/>
    <cellStyle name="汇总 2 2 12 4" xfId="4598"/>
    <cellStyle name="汇总 2 2 13" xfId="4600"/>
    <cellStyle name="汇总 2 2 13 2" xfId="4602"/>
    <cellStyle name="汇总 2 2 13 3" xfId="4604"/>
    <cellStyle name="汇总 2 2 14" xfId="4605"/>
    <cellStyle name="汇总 2 2 14 2" xfId="4607"/>
    <cellStyle name="汇总 2 2 15" xfId="4608"/>
    <cellStyle name="汇总 2 2 16" xfId="4610"/>
    <cellStyle name="汇总 2 2 2" xfId="4611"/>
    <cellStyle name="汇总 2 2 2 10" xfId="4612"/>
    <cellStyle name="汇总 2 2 2 10 2" xfId="4613"/>
    <cellStyle name="汇总 2 2 2 10 2 2" xfId="4614"/>
    <cellStyle name="汇总 2 2 2 10 3" xfId="4615"/>
    <cellStyle name="汇总 2 2 2 10 4" xfId="4616"/>
    <cellStyle name="汇总 2 2 2 11" xfId="4617"/>
    <cellStyle name="汇总 2 2 2 11 2" xfId="4618"/>
    <cellStyle name="汇总 2 2 2 11 3" xfId="4619"/>
    <cellStyle name="汇总 2 2 2 12" xfId="4620"/>
    <cellStyle name="汇总 2 2 2 12 2" xfId="4621"/>
    <cellStyle name="汇总 2 2 2 13" xfId="4622"/>
    <cellStyle name="汇总 2 2 2 14" xfId="4623"/>
    <cellStyle name="汇总 2 2 2 15" xfId="4624"/>
    <cellStyle name="汇总 2 2 2 2" xfId="4626"/>
    <cellStyle name="汇总 2 2 2 2 2" xfId="4627"/>
    <cellStyle name="汇总 2 2 2 2 2 2" xfId="4628"/>
    <cellStyle name="汇总 2 2 2 2 2 2 2" xfId="4629"/>
    <cellStyle name="汇总 2 2 2 2 2 3" xfId="4630"/>
    <cellStyle name="汇总 2 2 2 2 2 4" xfId="4631"/>
    <cellStyle name="汇总 2 2 2 2 3" xfId="1106"/>
    <cellStyle name="汇总 2 2 2 2 3 2" xfId="4632"/>
    <cellStyle name="汇总 2 2 2 2 3 3" xfId="4633"/>
    <cellStyle name="汇总 2 2 2 2 4" xfId="4634"/>
    <cellStyle name="汇总 2 2 2 2 4 2" xfId="4635"/>
    <cellStyle name="汇总 2 2 2 2 5" xfId="4636"/>
    <cellStyle name="汇总 2 2 2 2 6" xfId="4637"/>
    <cellStyle name="汇总 2 2 2 2 7" xfId="4638"/>
    <cellStyle name="汇总 2 2 2 3" xfId="4639"/>
    <cellStyle name="汇总 2 2 2 3 2" xfId="4640"/>
    <cellStyle name="汇总 2 2 2 3 2 2" xfId="2258"/>
    <cellStyle name="汇总 2 2 2 3 2 2 2" xfId="4641"/>
    <cellStyle name="汇总 2 2 2 3 2 3" xfId="4642"/>
    <cellStyle name="汇总 2 2 2 3 2 4" xfId="4643"/>
    <cellStyle name="汇总 2 2 2 3 3" xfId="4644"/>
    <cellStyle name="汇总 2 2 2 3 3 2" xfId="4645"/>
    <cellStyle name="汇总 2 2 2 3 3 3" xfId="4646"/>
    <cellStyle name="汇总 2 2 2 3 4" xfId="4647"/>
    <cellStyle name="汇总 2 2 2 3 4 2" xfId="4648"/>
    <cellStyle name="汇总 2 2 2 3 5" xfId="4649"/>
    <cellStyle name="汇总 2 2 2 3 6" xfId="4650"/>
    <cellStyle name="汇总 2 2 2 3 7" xfId="4651"/>
    <cellStyle name="汇总 2 2 2 4" xfId="4652"/>
    <cellStyle name="汇总 2 2 2 4 2" xfId="4653"/>
    <cellStyle name="汇总 2 2 2 4 2 2" xfId="2083"/>
    <cellStyle name="汇总 2 2 2 4 2 2 2" xfId="4654"/>
    <cellStyle name="汇总 2 2 2 4 2 3" xfId="4655"/>
    <cellStyle name="汇总 2 2 2 4 2 4" xfId="4656"/>
    <cellStyle name="汇总 2 2 2 4 3" xfId="4657"/>
    <cellStyle name="汇总 2 2 2 4 3 2" xfId="4658"/>
    <cellStyle name="汇总 2 2 2 4 3 3" xfId="4659"/>
    <cellStyle name="汇总 2 2 2 4 4" xfId="4660"/>
    <cellStyle name="汇总 2 2 2 4 4 2" xfId="4661"/>
    <cellStyle name="汇总 2 2 2 4 5" xfId="4662"/>
    <cellStyle name="汇总 2 2 2 4 6" xfId="4663"/>
    <cellStyle name="汇总 2 2 2 4 7" xfId="4664"/>
    <cellStyle name="汇总 2 2 2 5" xfId="4665"/>
    <cellStyle name="汇总 2 2 2 5 2" xfId="4666"/>
    <cellStyle name="汇总 2 2 2 5 2 2" xfId="4667"/>
    <cellStyle name="汇总 2 2 2 5 2 2 2" xfId="4668"/>
    <cellStyle name="汇总 2 2 2 5 2 3" xfId="4669"/>
    <cellStyle name="汇总 2 2 2 5 2 4" xfId="4670"/>
    <cellStyle name="汇总 2 2 2 5 3" xfId="4671"/>
    <cellStyle name="汇总 2 2 2 5 3 2" xfId="4672"/>
    <cellStyle name="汇总 2 2 2 5 3 3" xfId="4673"/>
    <cellStyle name="汇总 2 2 2 5 4" xfId="4674"/>
    <cellStyle name="汇总 2 2 2 5 4 2" xfId="4675"/>
    <cellStyle name="汇总 2 2 2 5 5" xfId="4677"/>
    <cellStyle name="汇总 2 2 2 5 6" xfId="4678"/>
    <cellStyle name="汇总 2 2 2 5 7" xfId="4679"/>
    <cellStyle name="汇总 2 2 2 6" xfId="4680"/>
    <cellStyle name="汇总 2 2 2 6 2" xfId="4681"/>
    <cellStyle name="汇总 2 2 2 6 2 2" xfId="4682"/>
    <cellStyle name="汇总 2 2 2 6 2 2 2" xfId="4683"/>
    <cellStyle name="汇总 2 2 2 6 2 3" xfId="4684"/>
    <cellStyle name="汇总 2 2 2 6 2 4" xfId="4685"/>
    <cellStyle name="汇总 2 2 2 6 3" xfId="4686"/>
    <cellStyle name="汇总 2 2 2 6 3 2" xfId="4687"/>
    <cellStyle name="汇总 2 2 2 6 3 3" xfId="4688"/>
    <cellStyle name="汇总 2 2 2 6 4" xfId="4689"/>
    <cellStyle name="汇总 2 2 2 6 4 2" xfId="4690"/>
    <cellStyle name="汇总 2 2 2 6 5" xfId="4691"/>
    <cellStyle name="汇总 2 2 2 6 6" xfId="4692"/>
    <cellStyle name="汇总 2 2 2 6 7" xfId="4693"/>
    <cellStyle name="汇总 2 2 2 7" xfId="4694"/>
    <cellStyle name="汇总 2 2 2 7 2" xfId="4695"/>
    <cellStyle name="汇总 2 2 2 7 2 2" xfId="4696"/>
    <cellStyle name="汇总 2 2 2 7 2 2 2" xfId="1109"/>
    <cellStyle name="汇总 2 2 2 7 2 3" xfId="4697"/>
    <cellStyle name="汇总 2 2 2 7 2 4" xfId="4698"/>
    <cellStyle name="汇总 2 2 2 7 3" xfId="4699"/>
    <cellStyle name="汇总 2 2 2 7 3 2" xfId="4700"/>
    <cellStyle name="汇总 2 2 2 7 3 3" xfId="4701"/>
    <cellStyle name="汇总 2 2 2 7 4" xfId="4702"/>
    <cellStyle name="汇总 2 2 2 7 4 2" xfId="4703"/>
    <cellStyle name="汇总 2 2 2 7 5" xfId="4704"/>
    <cellStyle name="汇总 2 2 2 7 6" xfId="4438"/>
    <cellStyle name="汇总 2 2 2 7 7" xfId="4705"/>
    <cellStyle name="汇总 2 2 2 8" xfId="4706"/>
    <cellStyle name="汇总 2 2 2 8 2" xfId="4707"/>
    <cellStyle name="汇总 2 2 2 8 2 2" xfId="4708"/>
    <cellStyle name="汇总 2 2 2 8 2 2 2" xfId="4709"/>
    <cellStyle name="汇总 2 2 2 8 2 3" xfId="4710"/>
    <cellStyle name="汇总 2 2 2 8 2 4" xfId="4711"/>
    <cellStyle name="汇总 2 2 2 8 3" xfId="4712"/>
    <cellStyle name="汇总 2 2 2 8 3 2" xfId="4713"/>
    <cellStyle name="汇总 2 2 2 8 3 3" xfId="4714"/>
    <cellStyle name="汇总 2 2 2 8 4" xfId="4537"/>
    <cellStyle name="汇总 2 2 2 8 4 2" xfId="4573"/>
    <cellStyle name="汇总 2 2 2 8 5" xfId="4716"/>
    <cellStyle name="汇总 2 2 2 8 6" xfId="4718"/>
    <cellStyle name="汇总 2 2 2 8 7" xfId="4720"/>
    <cellStyle name="汇总 2 2 2 9" xfId="4721"/>
    <cellStyle name="汇总 2 2 2 9 2" xfId="4723"/>
    <cellStyle name="汇总 2 2 2 9 2 2" xfId="4725"/>
    <cellStyle name="汇总 2 2 2 9 2 2 2" xfId="4727"/>
    <cellStyle name="汇总 2 2 2 9 2 3" xfId="4729"/>
    <cellStyle name="汇总 2 2 2 9 2 4" xfId="4731"/>
    <cellStyle name="汇总 2 2 2 9 3" xfId="4732"/>
    <cellStyle name="汇总 2 2 2 9 3 2" xfId="4733"/>
    <cellStyle name="汇总 2 2 2 9 3 3" xfId="4734"/>
    <cellStyle name="汇总 2 2 2 9 4" xfId="4735"/>
    <cellStyle name="汇总 2 2 2 9 4 2" xfId="4736"/>
    <cellStyle name="汇总 2 2 2 9 5" xfId="4737"/>
    <cellStyle name="汇总 2 2 2 9 6" xfId="4738"/>
    <cellStyle name="汇总 2 2 2 9 7" xfId="4739"/>
    <cellStyle name="汇总 2 2 3" xfId="4740"/>
    <cellStyle name="汇总 2 2 3 2" xfId="4741"/>
    <cellStyle name="汇总 2 2 3 2 2" xfId="4742"/>
    <cellStyle name="汇总 2 2 3 2 2 2" xfId="4743"/>
    <cellStyle name="汇总 2 2 3 2 3" xfId="4744"/>
    <cellStyle name="汇总 2 2 3 2 4" xfId="4745"/>
    <cellStyle name="汇总 2 2 3 3" xfId="4746"/>
    <cellStyle name="汇总 2 2 3 3 2" xfId="4747"/>
    <cellStyle name="汇总 2 2 3 3 3" xfId="4748"/>
    <cellStyle name="汇总 2 2 3 4" xfId="4749"/>
    <cellStyle name="汇总 2 2 3 4 2" xfId="4750"/>
    <cellStyle name="汇总 2 2 3 5" xfId="4751"/>
    <cellStyle name="汇总 2 2 3 6" xfId="4752"/>
    <cellStyle name="汇总 2 2 3 7" xfId="4753"/>
    <cellStyle name="汇总 2 2 4" xfId="4754"/>
    <cellStyle name="汇总 2 2 4 2" xfId="4755"/>
    <cellStyle name="汇总 2 2 4 2 2" xfId="4756"/>
    <cellStyle name="汇总 2 2 4 2 2 2" xfId="4757"/>
    <cellStyle name="汇总 2 2 4 2 3" xfId="4758"/>
    <cellStyle name="汇总 2 2 4 2 4" xfId="4759"/>
    <cellStyle name="汇总 2 2 4 3" xfId="4760"/>
    <cellStyle name="汇总 2 2 4 3 2" xfId="4761"/>
    <cellStyle name="汇总 2 2 4 3 3" xfId="4762"/>
    <cellStyle name="汇总 2 2 4 4" xfId="4763"/>
    <cellStyle name="汇总 2 2 4 4 2" xfId="4764"/>
    <cellStyle name="汇总 2 2 4 5" xfId="4765"/>
    <cellStyle name="汇总 2 2 4 6" xfId="4766"/>
    <cellStyle name="汇总 2 2 4 7" xfId="4767"/>
    <cellStyle name="汇总 2 2 5" xfId="4768"/>
    <cellStyle name="汇总 2 2 5 2" xfId="4769"/>
    <cellStyle name="汇总 2 2 5 2 2" xfId="4770"/>
    <cellStyle name="汇总 2 2 5 2 2 2" xfId="4771"/>
    <cellStyle name="汇总 2 2 5 2 3" xfId="4772"/>
    <cellStyle name="汇总 2 2 5 2 4" xfId="4773"/>
    <cellStyle name="汇总 2 2 5 3" xfId="4774"/>
    <cellStyle name="汇总 2 2 5 3 2" xfId="4775"/>
    <cellStyle name="汇总 2 2 5 3 3" xfId="4776"/>
    <cellStyle name="汇总 2 2 5 4" xfId="4777"/>
    <cellStyle name="汇总 2 2 5 4 2" xfId="4778"/>
    <cellStyle name="汇总 2 2 5 5" xfId="4779"/>
    <cellStyle name="汇总 2 2 5 6" xfId="4780"/>
    <cellStyle name="汇总 2 2 5 7" xfId="4781"/>
    <cellStyle name="汇总 2 2 6" xfId="4782"/>
    <cellStyle name="汇总 2 2 6 2" xfId="4783"/>
    <cellStyle name="汇总 2 2 6 2 2" xfId="4784"/>
    <cellStyle name="汇总 2 2 6 2 2 2" xfId="4785"/>
    <cellStyle name="汇总 2 2 6 2 3" xfId="4786"/>
    <cellStyle name="汇总 2 2 6 2 4" xfId="4787"/>
    <cellStyle name="汇总 2 2 6 3" xfId="4788"/>
    <cellStyle name="汇总 2 2 6 3 2" xfId="4789"/>
    <cellStyle name="汇总 2 2 6 3 3" xfId="4790"/>
    <cellStyle name="汇总 2 2 6 4" xfId="4791"/>
    <cellStyle name="汇总 2 2 6 4 2" xfId="4792"/>
    <cellStyle name="汇总 2 2 6 5" xfId="4793"/>
    <cellStyle name="汇总 2 2 6 6" xfId="4794"/>
    <cellStyle name="汇总 2 2 6 7" xfId="4795"/>
    <cellStyle name="汇总 2 2 7" xfId="4796"/>
    <cellStyle name="汇总 2 2 7 2" xfId="4797"/>
    <cellStyle name="汇总 2 2 7 2 2" xfId="4798"/>
    <cellStyle name="汇总 2 2 7 2 2 2" xfId="4799"/>
    <cellStyle name="汇总 2 2 7 2 3" xfId="4800"/>
    <cellStyle name="汇总 2 2 7 2 4" xfId="4801"/>
    <cellStyle name="汇总 2 2 7 3" xfId="4802"/>
    <cellStyle name="汇总 2 2 7 3 2" xfId="4803"/>
    <cellStyle name="汇总 2 2 7 3 3" xfId="4804"/>
    <cellStyle name="汇总 2 2 7 4" xfId="4805"/>
    <cellStyle name="汇总 2 2 7 4 2" xfId="4806"/>
    <cellStyle name="汇总 2 2 7 5" xfId="4807"/>
    <cellStyle name="汇总 2 2 7 6" xfId="4808"/>
    <cellStyle name="汇总 2 2 7 7" xfId="4809"/>
    <cellStyle name="汇总 2 2 8" xfId="4810"/>
    <cellStyle name="汇总 2 2 8 2" xfId="4811"/>
    <cellStyle name="汇总 2 2 8 2 2" xfId="4812"/>
    <cellStyle name="汇总 2 2 8 2 2 2" xfId="4813"/>
    <cellStyle name="汇总 2 2 8 2 3" xfId="4814"/>
    <cellStyle name="汇总 2 2 8 2 4" xfId="3636"/>
    <cellStyle name="汇总 2 2 8 3" xfId="4815"/>
    <cellStyle name="汇总 2 2 8 3 2" xfId="4816"/>
    <cellStyle name="汇总 2 2 8 3 3" xfId="4817"/>
    <cellStyle name="汇总 2 2 8 4" xfId="4818"/>
    <cellStyle name="汇总 2 2 8 4 2" xfId="4819"/>
    <cellStyle name="汇总 2 2 8 5" xfId="4820"/>
    <cellStyle name="汇总 2 2 8 6" xfId="4821"/>
    <cellStyle name="汇总 2 2 8 7" xfId="4822"/>
    <cellStyle name="汇总 2 2 9" xfId="4823"/>
    <cellStyle name="汇总 2 2 9 2" xfId="4824"/>
    <cellStyle name="汇总 2 2 9 2 2" xfId="4825"/>
    <cellStyle name="汇总 2 2 9 2 2 2" xfId="4826"/>
    <cellStyle name="汇总 2 2 9 2 3" xfId="4827"/>
    <cellStyle name="汇总 2 2 9 2 4" xfId="4828"/>
    <cellStyle name="汇总 2 2 9 3" xfId="4829"/>
    <cellStyle name="汇总 2 2 9 3 2" xfId="4830"/>
    <cellStyle name="汇总 2 2 9 3 3" xfId="4831"/>
    <cellStyle name="汇总 2 2 9 4" xfId="4832"/>
    <cellStyle name="汇总 2 2 9 4 2" xfId="4833"/>
    <cellStyle name="汇总 2 2 9 5" xfId="4834"/>
    <cellStyle name="汇总 2 2 9 6" xfId="4835"/>
    <cellStyle name="汇总 2 2 9 7" xfId="4836"/>
    <cellStyle name="汇总 2 3" xfId="4837"/>
    <cellStyle name="汇总 2 3 10" xfId="4838"/>
    <cellStyle name="汇总 2 3 10 2" xfId="3680"/>
    <cellStyle name="汇总 2 3 10 2 2" xfId="4839"/>
    <cellStyle name="汇总 2 3 10 3" xfId="4840"/>
    <cellStyle name="汇总 2 3 10 4" xfId="4841"/>
    <cellStyle name="汇总 2 3 11" xfId="4842"/>
    <cellStyle name="汇总 2 3 11 2" xfId="4843"/>
    <cellStyle name="汇总 2 3 11 3" xfId="4844"/>
    <cellStyle name="汇总 2 3 12" xfId="4845"/>
    <cellStyle name="汇总 2 3 12 2" xfId="4847"/>
    <cellStyle name="汇总 2 3 13" xfId="4848"/>
    <cellStyle name="汇总 2 3 14" xfId="4849"/>
    <cellStyle name="汇总 2 3 15" xfId="4850"/>
    <cellStyle name="汇总 2 3 2" xfId="4851"/>
    <cellStyle name="汇总 2 3 2 2" xfId="4852"/>
    <cellStyle name="汇总 2 3 2 2 2" xfId="4853"/>
    <cellStyle name="汇总 2 3 2 2 2 2" xfId="4854"/>
    <cellStyle name="汇总 2 3 2 2 3" xfId="4855"/>
    <cellStyle name="汇总 2 3 2 2 4" xfId="4856"/>
    <cellStyle name="汇总 2 3 2 3" xfId="4857"/>
    <cellStyle name="汇总 2 3 2 3 2" xfId="4858"/>
    <cellStyle name="汇总 2 3 2 3 3" xfId="4859"/>
    <cellStyle name="汇总 2 3 2 4" xfId="4860"/>
    <cellStyle name="汇总 2 3 2 4 2" xfId="4861"/>
    <cellStyle name="汇总 2 3 2 5" xfId="4862"/>
    <cellStyle name="汇总 2 3 2 6" xfId="4863"/>
    <cellStyle name="汇总 2 3 2 7" xfId="4864"/>
    <cellStyle name="汇总 2 3 3" xfId="4865"/>
    <cellStyle name="汇总 2 3 3 2" xfId="4866"/>
    <cellStyle name="汇总 2 3 3 2 2" xfId="4867"/>
    <cellStyle name="汇总 2 3 3 2 2 2" xfId="4868"/>
    <cellStyle name="汇总 2 3 3 2 3" xfId="4869"/>
    <cellStyle name="汇总 2 3 3 2 4" xfId="4870"/>
    <cellStyle name="汇总 2 3 3 3" xfId="4871"/>
    <cellStyle name="汇总 2 3 3 3 2" xfId="4872"/>
    <cellStyle name="汇总 2 3 3 3 3" xfId="4873"/>
    <cellStyle name="汇总 2 3 3 4" xfId="4874"/>
    <cellStyle name="汇总 2 3 3 4 2" xfId="4875"/>
    <cellStyle name="汇总 2 3 3 5" xfId="4876"/>
    <cellStyle name="汇总 2 3 3 6" xfId="4877"/>
    <cellStyle name="汇总 2 3 3 7" xfId="4878"/>
    <cellStyle name="汇总 2 3 4" xfId="4879"/>
    <cellStyle name="汇总 2 3 4 2" xfId="4880"/>
    <cellStyle name="汇总 2 3 4 2 2" xfId="4881"/>
    <cellStyle name="汇总 2 3 4 2 2 2" xfId="4882"/>
    <cellStyle name="汇总 2 3 4 2 3" xfId="4883"/>
    <cellStyle name="汇总 2 3 4 2 4" xfId="4884"/>
    <cellStyle name="汇总 2 3 4 3" xfId="4885"/>
    <cellStyle name="汇总 2 3 4 3 2" xfId="4886"/>
    <cellStyle name="汇总 2 3 4 3 3" xfId="4887"/>
    <cellStyle name="汇总 2 3 4 4" xfId="4888"/>
    <cellStyle name="汇总 2 3 4 4 2" xfId="4889"/>
    <cellStyle name="汇总 2 3 4 5" xfId="4890"/>
    <cellStyle name="汇总 2 3 4 6" xfId="4891"/>
    <cellStyle name="汇总 2 3 4 7" xfId="4892"/>
    <cellStyle name="汇总 2 3 5" xfId="4893"/>
    <cellStyle name="汇总 2 3 5 2" xfId="4894"/>
    <cellStyle name="汇总 2 3 5 2 2" xfId="4895"/>
    <cellStyle name="汇总 2 3 5 2 2 2" xfId="780"/>
    <cellStyle name="汇总 2 3 5 2 3" xfId="4896"/>
    <cellStyle name="汇总 2 3 5 2 4" xfId="4897"/>
    <cellStyle name="汇总 2 3 5 3" xfId="4898"/>
    <cellStyle name="汇总 2 3 5 3 2" xfId="4899"/>
    <cellStyle name="汇总 2 3 5 3 3" xfId="4900"/>
    <cellStyle name="汇总 2 3 5 4" xfId="4901"/>
    <cellStyle name="汇总 2 3 5 4 2" xfId="4902"/>
    <cellStyle name="汇总 2 3 5 5" xfId="4903"/>
    <cellStyle name="汇总 2 3 5 6" xfId="4904"/>
    <cellStyle name="汇总 2 3 5 7" xfId="4905"/>
    <cellStyle name="汇总 2 3 6" xfId="4906"/>
    <cellStyle name="汇总 2 3 6 2" xfId="4907"/>
    <cellStyle name="汇总 2 3 6 2 2" xfId="4908"/>
    <cellStyle name="汇总 2 3 6 2 2 2" xfId="4909"/>
    <cellStyle name="汇总 2 3 6 2 3" xfId="4910"/>
    <cellStyle name="汇总 2 3 6 2 4" xfId="4911"/>
    <cellStyle name="汇总 2 3 6 3" xfId="4912"/>
    <cellStyle name="汇总 2 3 6 3 2" xfId="4913"/>
    <cellStyle name="汇总 2 3 6 3 3" xfId="4914"/>
    <cellStyle name="汇总 2 3 6 4" xfId="4915"/>
    <cellStyle name="汇总 2 3 6 4 2" xfId="4916"/>
    <cellStyle name="汇总 2 3 6 5" xfId="4917"/>
    <cellStyle name="汇总 2 3 6 6" xfId="4918"/>
    <cellStyle name="汇总 2 3 6 7" xfId="4919"/>
    <cellStyle name="汇总 2 3 7" xfId="4920"/>
    <cellStyle name="汇总 2 3 7 2" xfId="4921"/>
    <cellStyle name="汇总 2 3 7 2 2" xfId="4922"/>
    <cellStyle name="汇总 2 3 7 2 2 2" xfId="4923"/>
    <cellStyle name="汇总 2 3 7 2 3" xfId="4924"/>
    <cellStyle name="汇总 2 3 7 2 4" xfId="4925"/>
    <cellStyle name="汇总 2 3 7 3" xfId="4926"/>
    <cellStyle name="汇总 2 3 7 3 2" xfId="4927"/>
    <cellStyle name="汇总 2 3 7 3 3" xfId="4928"/>
    <cellStyle name="汇总 2 3 7 4" xfId="4929"/>
    <cellStyle name="汇总 2 3 7 4 2" xfId="4930"/>
    <cellStyle name="汇总 2 3 7 5" xfId="4931"/>
    <cellStyle name="汇总 2 3 7 6" xfId="4932"/>
    <cellStyle name="汇总 2 3 7 7" xfId="4933"/>
    <cellStyle name="汇总 2 3 8" xfId="4934"/>
    <cellStyle name="汇总 2 3 8 2" xfId="4935"/>
    <cellStyle name="汇总 2 3 8 2 2" xfId="4936"/>
    <cellStyle name="汇总 2 3 8 2 2 2" xfId="4937"/>
    <cellStyle name="汇总 2 3 8 2 3" xfId="4938"/>
    <cellStyle name="汇总 2 3 8 2 4" xfId="4939"/>
    <cellStyle name="汇总 2 3 8 3" xfId="4940"/>
    <cellStyle name="汇总 2 3 8 3 2" xfId="4942"/>
    <cellStyle name="汇总 2 3 8 3 3" xfId="4944"/>
    <cellStyle name="汇总 2 3 8 4" xfId="4945"/>
    <cellStyle name="汇总 2 3 8 4 2" xfId="4946"/>
    <cellStyle name="汇总 2 3 8 5" xfId="4947"/>
    <cellStyle name="汇总 2 3 8 6" xfId="4948"/>
    <cellStyle name="汇总 2 3 8 7" xfId="4949"/>
    <cellStyle name="汇总 2 3 9" xfId="4950"/>
    <cellStyle name="汇总 2 3 9 2" xfId="4951"/>
    <cellStyle name="汇总 2 3 9 2 2" xfId="4952"/>
    <cellStyle name="汇总 2 3 9 2 2 2" xfId="4953"/>
    <cellStyle name="汇总 2 3 9 2 3" xfId="4954"/>
    <cellStyle name="汇总 2 3 9 2 4" xfId="4955"/>
    <cellStyle name="汇总 2 3 9 3" xfId="4956"/>
    <cellStyle name="汇总 2 3 9 3 2" xfId="4957"/>
    <cellStyle name="汇总 2 3 9 3 3" xfId="4958"/>
    <cellStyle name="汇总 2 3 9 4" xfId="4959"/>
    <cellStyle name="汇总 2 3 9 4 2" xfId="4960"/>
    <cellStyle name="汇总 2 3 9 5" xfId="4961"/>
    <cellStyle name="汇总 2 3 9 6" xfId="4962"/>
    <cellStyle name="汇总 2 3 9 7" xfId="4963"/>
    <cellStyle name="汇总 2 4" xfId="4964"/>
    <cellStyle name="汇总 2 4 2" xfId="4965"/>
    <cellStyle name="汇总 2 4 2 2" xfId="4966"/>
    <cellStyle name="汇总 2 4 2 2 2" xfId="4967"/>
    <cellStyle name="汇总 2 4 2 3" xfId="4968"/>
    <cellStyle name="汇总 2 4 2 4" xfId="2031"/>
    <cellStyle name="汇总 2 4 3" xfId="4969"/>
    <cellStyle name="汇总 2 4 3 2" xfId="4970"/>
    <cellStyle name="汇总 2 4 3 3" xfId="4971"/>
    <cellStyle name="汇总 2 4 4" xfId="4972"/>
    <cellStyle name="汇总 2 4 4 2" xfId="4973"/>
    <cellStyle name="汇总 2 4 5" xfId="4974"/>
    <cellStyle name="汇总 2 4 6" xfId="4975"/>
    <cellStyle name="汇总 2 4 7" xfId="4976"/>
    <cellStyle name="汇总 2 5" xfId="4977"/>
    <cellStyle name="汇总 2 5 2" xfId="4978"/>
    <cellStyle name="汇总 2 5 2 2" xfId="4979"/>
    <cellStyle name="汇总 2 5 2 2 2" xfId="4980"/>
    <cellStyle name="汇总 2 5 2 3" xfId="4981"/>
    <cellStyle name="汇总 2 5 2 4" xfId="4982"/>
    <cellStyle name="汇总 2 5 3" xfId="4983"/>
    <cellStyle name="汇总 2 5 3 2" xfId="4984"/>
    <cellStyle name="汇总 2 5 3 3" xfId="4985"/>
    <cellStyle name="汇总 2 5 4" xfId="4986"/>
    <cellStyle name="汇总 2 5 4 2" xfId="4987"/>
    <cellStyle name="汇总 2 5 5" xfId="4988"/>
    <cellStyle name="汇总 2 5 6" xfId="4989"/>
    <cellStyle name="汇总 2 5 7" xfId="4990"/>
    <cellStyle name="汇总 2 6" xfId="4991"/>
    <cellStyle name="汇总 2 6 2" xfId="4992"/>
    <cellStyle name="汇总 2 6 2 2" xfId="4993"/>
    <cellStyle name="汇总 2 6 2 2 2" xfId="4994"/>
    <cellStyle name="汇总 2 6 2 3" xfId="4995"/>
    <cellStyle name="汇总 2 6 2 4" xfId="4996"/>
    <cellStyle name="汇总 2 6 3" xfId="4997"/>
    <cellStyle name="汇总 2 6 3 2" xfId="1965"/>
    <cellStyle name="汇总 2 6 3 3" xfId="1978"/>
    <cellStyle name="汇总 2 6 4" xfId="4998"/>
    <cellStyle name="汇总 2 6 4 2" xfId="1196"/>
    <cellStyle name="汇总 2 6 5" xfId="4999"/>
    <cellStyle name="汇总 2 6 6" xfId="5000"/>
    <cellStyle name="汇总 2 6 7" xfId="5001"/>
    <cellStyle name="汇总 2 7" xfId="5002"/>
    <cellStyle name="汇总 2 7 2" xfId="5003"/>
    <cellStyle name="汇总 2 7 2 2" xfId="2850"/>
    <cellStyle name="汇总 2 7 2 2 2" xfId="5004"/>
    <cellStyle name="汇总 2 7 2 3" xfId="2853"/>
    <cellStyle name="汇总 2 7 2 4" xfId="5005"/>
    <cellStyle name="汇总 2 7 3" xfId="5006"/>
    <cellStyle name="汇总 2 7 3 2" xfId="2863"/>
    <cellStyle name="汇总 2 7 3 3" xfId="5007"/>
    <cellStyle name="汇总 2 7 4" xfId="5008"/>
    <cellStyle name="汇总 2 7 4 2" xfId="1353"/>
    <cellStyle name="汇总 2 7 5" xfId="5009"/>
    <cellStyle name="汇总 2 7 6" xfId="5010"/>
    <cellStyle name="汇总 2 7 7" xfId="5011"/>
    <cellStyle name="汇总 2 8" xfId="5012"/>
    <cellStyle name="汇总 2 8 2" xfId="5014"/>
    <cellStyle name="汇总 2 8 2 2" xfId="5015"/>
    <cellStyle name="汇总 2 8 2 2 2" xfId="5016"/>
    <cellStyle name="汇总 2 8 2 3" xfId="5017"/>
    <cellStyle name="汇总 2 8 2 4" xfId="5018"/>
    <cellStyle name="汇总 2 8 3" xfId="5020"/>
    <cellStyle name="汇总 2 8 3 2" xfId="5021"/>
    <cellStyle name="汇总 2 8 3 3" xfId="5022"/>
    <cellStyle name="汇总 2 8 4" xfId="5024"/>
    <cellStyle name="汇总 2 8 4 2" xfId="5025"/>
    <cellStyle name="汇总 2 8 5" xfId="5026"/>
    <cellStyle name="汇总 2 8 6" xfId="5027"/>
    <cellStyle name="汇总 2 8 7" xfId="5028"/>
    <cellStyle name="汇总 2 9" xfId="5029"/>
    <cellStyle name="汇总 2 9 2" xfId="5031"/>
    <cellStyle name="汇总 2 9 2 2" xfId="5032"/>
    <cellStyle name="汇总 2 9 2 2 2" xfId="5033"/>
    <cellStyle name="汇总 2 9 2 3" xfId="5034"/>
    <cellStyle name="汇总 2 9 2 4" xfId="5035"/>
    <cellStyle name="汇总 2 9 3" xfId="5037"/>
    <cellStyle name="汇总 2 9 3 2" xfId="5038"/>
    <cellStyle name="汇总 2 9 3 3" xfId="5039"/>
    <cellStyle name="汇总 2 9 4" xfId="5040"/>
    <cellStyle name="汇总 2 9 4 2" xfId="5041"/>
    <cellStyle name="汇总 2 9 5" xfId="5042"/>
    <cellStyle name="汇总 2 9 6" xfId="5043"/>
    <cellStyle name="汇总 2 9 7" xfId="4477"/>
    <cellStyle name="汇总 3" xfId="4715"/>
    <cellStyle name="汇总 3 10" xfId="5044"/>
    <cellStyle name="汇总 3 10 2" xfId="5045"/>
    <cellStyle name="汇总 3 10 2 2" xfId="5046"/>
    <cellStyle name="汇总 3 10 3" xfId="5047"/>
    <cellStyle name="汇总 3 10 4" xfId="5048"/>
    <cellStyle name="汇总 3 10 5" xfId="5049"/>
    <cellStyle name="汇总 3 11" xfId="5050"/>
    <cellStyle name="汇总 3 11 2" xfId="5051"/>
    <cellStyle name="汇总 3 11 2 2" xfId="5052"/>
    <cellStyle name="汇总 3 11 3" xfId="5053"/>
    <cellStyle name="汇总 3 11 4" xfId="5054"/>
    <cellStyle name="汇总 3 11 5" xfId="5055"/>
    <cellStyle name="汇总 3 12" xfId="5056"/>
    <cellStyle name="汇总 3 12 2" xfId="5057"/>
    <cellStyle name="汇总 3 12 2 2" xfId="5058"/>
    <cellStyle name="汇总 3 12 3" xfId="5059"/>
    <cellStyle name="汇总 3 12 4" xfId="5060"/>
    <cellStyle name="汇总 3 13" xfId="5061"/>
    <cellStyle name="汇总 3 13 2" xfId="5062"/>
    <cellStyle name="汇总 3 13 3" xfId="5063"/>
    <cellStyle name="汇总 3 14" xfId="5064"/>
    <cellStyle name="汇总 3 14 2" xfId="5065"/>
    <cellStyle name="汇总 3 15" xfId="5066"/>
    <cellStyle name="汇总 3 16" xfId="1077"/>
    <cellStyle name="汇总 3 2" xfId="5067"/>
    <cellStyle name="汇总 3 2 10" xfId="5068"/>
    <cellStyle name="汇总 3 2 10 2" xfId="5069"/>
    <cellStyle name="汇总 3 2 10 2 2" xfId="5070"/>
    <cellStyle name="汇总 3 2 10 3" xfId="5071"/>
    <cellStyle name="汇总 3 2 10 4" xfId="5072"/>
    <cellStyle name="汇总 3 2 11" xfId="5073"/>
    <cellStyle name="汇总 3 2 11 2" xfId="5074"/>
    <cellStyle name="汇总 3 2 11 3" xfId="5075"/>
    <cellStyle name="汇总 3 2 12" xfId="5076"/>
    <cellStyle name="汇总 3 2 12 2" xfId="5077"/>
    <cellStyle name="汇总 3 2 13" xfId="5078"/>
    <cellStyle name="汇总 3 2 14" xfId="3085"/>
    <cellStyle name="汇总 3 2 15" xfId="3089"/>
    <cellStyle name="汇总 3 2 2" xfId="5079"/>
    <cellStyle name="汇总 3 2 2 2" xfId="5080"/>
    <cellStyle name="汇总 3 2 2 2 2" xfId="5081"/>
    <cellStyle name="汇总 3 2 2 2 2 2" xfId="5082"/>
    <cellStyle name="汇总 3 2 2 2 3" xfId="5083"/>
    <cellStyle name="汇总 3 2 2 2 4" xfId="5084"/>
    <cellStyle name="汇总 3 2 2 3" xfId="5085"/>
    <cellStyle name="汇总 3 2 2 3 2" xfId="5086"/>
    <cellStyle name="汇总 3 2 2 3 3" xfId="5087"/>
    <cellStyle name="汇总 3 2 2 4" xfId="5088"/>
    <cellStyle name="汇总 3 2 2 4 2" xfId="5089"/>
    <cellStyle name="汇总 3 2 2 5" xfId="5090"/>
    <cellStyle name="汇总 3 2 2 6" xfId="5091"/>
    <cellStyle name="汇总 3 2 2 7" xfId="5092"/>
    <cellStyle name="汇总 3 2 3" xfId="5093"/>
    <cellStyle name="汇总 3 2 3 2" xfId="5094"/>
    <cellStyle name="汇总 3 2 3 2 2" xfId="5095"/>
    <cellStyle name="汇总 3 2 3 2 2 2" xfId="5096"/>
    <cellStyle name="汇总 3 2 3 2 3" xfId="5097"/>
    <cellStyle name="汇总 3 2 3 2 4" xfId="5098"/>
    <cellStyle name="汇总 3 2 3 3" xfId="5099"/>
    <cellStyle name="汇总 3 2 3 3 2" xfId="5100"/>
    <cellStyle name="汇总 3 2 3 3 3" xfId="5101"/>
    <cellStyle name="汇总 3 2 3 4" xfId="5102"/>
    <cellStyle name="汇总 3 2 3 4 2" xfId="5103"/>
    <cellStyle name="汇总 3 2 3 5" xfId="5104"/>
    <cellStyle name="汇总 3 2 3 6" xfId="5105"/>
    <cellStyle name="汇总 3 2 3 7" xfId="5106"/>
    <cellStyle name="汇总 3 2 4" xfId="5107"/>
    <cellStyle name="汇总 3 2 4 2" xfId="5108"/>
    <cellStyle name="汇总 3 2 4 2 2" xfId="5109"/>
    <cellStyle name="汇总 3 2 4 2 2 2" xfId="5110"/>
    <cellStyle name="汇总 3 2 4 2 3" xfId="5111"/>
    <cellStyle name="汇总 3 2 4 2 4" xfId="5112"/>
    <cellStyle name="汇总 3 2 4 3" xfId="5113"/>
    <cellStyle name="汇总 3 2 4 3 2" xfId="5114"/>
    <cellStyle name="汇总 3 2 4 3 3" xfId="5115"/>
    <cellStyle name="汇总 3 2 4 4" xfId="5116"/>
    <cellStyle name="汇总 3 2 4 4 2" xfId="5117"/>
    <cellStyle name="汇总 3 2 4 5" xfId="5118"/>
    <cellStyle name="汇总 3 2 4 6" xfId="5119"/>
    <cellStyle name="汇总 3 2 4 7" xfId="5120"/>
    <cellStyle name="汇总 3 2 5" xfId="5121"/>
    <cellStyle name="汇总 3 2 5 2" xfId="5122"/>
    <cellStyle name="汇总 3 2 5 2 2" xfId="5123"/>
    <cellStyle name="汇总 3 2 5 2 2 2" xfId="5124"/>
    <cellStyle name="汇总 3 2 5 2 3" xfId="5125"/>
    <cellStyle name="汇总 3 2 5 2 4" xfId="5126"/>
    <cellStyle name="汇总 3 2 5 3" xfId="5127"/>
    <cellStyle name="汇总 3 2 5 3 2" xfId="5128"/>
    <cellStyle name="汇总 3 2 5 3 3" xfId="5129"/>
    <cellStyle name="汇总 3 2 5 4" xfId="5130"/>
    <cellStyle name="汇总 3 2 5 4 2" xfId="5131"/>
    <cellStyle name="汇总 3 2 5 5" xfId="5132"/>
    <cellStyle name="汇总 3 2 5 6" xfId="5133"/>
    <cellStyle name="汇总 3 2 5 7" xfId="5134"/>
    <cellStyle name="汇总 3 2 6" xfId="5135"/>
    <cellStyle name="汇总 3 2 6 2" xfId="5136"/>
    <cellStyle name="汇总 3 2 6 2 2" xfId="5137"/>
    <cellStyle name="汇总 3 2 6 2 2 2" xfId="5138"/>
    <cellStyle name="汇总 3 2 6 2 3" xfId="5139"/>
    <cellStyle name="汇总 3 2 6 2 4" xfId="5140"/>
    <cellStyle name="汇总 3 2 6 3" xfId="5141"/>
    <cellStyle name="汇总 3 2 6 3 2" xfId="5142"/>
    <cellStyle name="汇总 3 2 6 3 3" xfId="5143"/>
    <cellStyle name="汇总 3 2 6 4" xfId="5144"/>
    <cellStyle name="汇总 3 2 6 4 2" xfId="5145"/>
    <cellStyle name="汇总 3 2 6 5" xfId="5146"/>
    <cellStyle name="汇总 3 2 6 6" xfId="5147"/>
    <cellStyle name="汇总 3 2 6 7" xfId="5148"/>
    <cellStyle name="汇总 3 2 7" xfId="5149"/>
    <cellStyle name="汇总 3 2 7 2" xfId="5150"/>
    <cellStyle name="汇总 3 2 7 2 2" xfId="5151"/>
    <cellStyle name="汇总 3 2 7 2 2 2" xfId="5152"/>
    <cellStyle name="汇总 3 2 7 2 3" xfId="5153"/>
    <cellStyle name="汇总 3 2 7 2 4" xfId="5154"/>
    <cellStyle name="汇总 3 2 7 3" xfId="5155"/>
    <cellStyle name="汇总 3 2 7 3 2" xfId="5156"/>
    <cellStyle name="汇总 3 2 7 3 3" xfId="5157"/>
    <cellStyle name="汇总 3 2 7 4" xfId="5158"/>
    <cellStyle name="汇总 3 2 7 4 2" xfId="5159"/>
    <cellStyle name="汇总 3 2 7 5" xfId="5160"/>
    <cellStyle name="汇总 3 2 7 6" xfId="5161"/>
    <cellStyle name="汇总 3 2 7 7" xfId="5162"/>
    <cellStyle name="汇总 3 2 8" xfId="5163"/>
    <cellStyle name="汇总 3 2 8 2" xfId="5164"/>
    <cellStyle name="汇总 3 2 8 2 2" xfId="5165"/>
    <cellStyle name="汇总 3 2 8 2 2 2" xfId="5166"/>
    <cellStyle name="汇总 3 2 8 2 3" xfId="5167"/>
    <cellStyle name="汇总 3 2 8 2 4" xfId="5168"/>
    <cellStyle name="汇总 3 2 8 3" xfId="5169"/>
    <cellStyle name="汇总 3 2 8 3 2" xfId="5170"/>
    <cellStyle name="汇总 3 2 8 3 3" xfId="5171"/>
    <cellStyle name="汇总 3 2 8 4" xfId="5172"/>
    <cellStyle name="汇总 3 2 8 4 2" xfId="5173"/>
    <cellStyle name="汇总 3 2 8 5" xfId="5174"/>
    <cellStyle name="汇总 3 2 8 6" xfId="5175"/>
    <cellStyle name="汇总 3 2 8 7" xfId="5176"/>
    <cellStyle name="汇总 3 2 9" xfId="5177"/>
    <cellStyle name="汇总 3 2 9 2" xfId="5178"/>
    <cellStyle name="汇总 3 2 9 2 2" xfId="5179"/>
    <cellStyle name="汇总 3 2 9 2 2 2" xfId="5180"/>
    <cellStyle name="汇总 3 2 9 2 3" xfId="5181"/>
    <cellStyle name="汇总 3 2 9 2 4" xfId="5182"/>
    <cellStyle name="汇总 3 2 9 3" xfId="5183"/>
    <cellStyle name="汇总 3 2 9 3 2" xfId="5184"/>
    <cellStyle name="汇总 3 2 9 3 3" xfId="5185"/>
    <cellStyle name="汇总 3 2 9 4" xfId="5186"/>
    <cellStyle name="汇总 3 2 9 4 2" xfId="5187"/>
    <cellStyle name="汇总 3 2 9 5" xfId="5188"/>
    <cellStyle name="汇总 3 2 9 6" xfId="5189"/>
    <cellStyle name="汇总 3 2 9 7" xfId="5190"/>
    <cellStyle name="汇总 3 3" xfId="5191"/>
    <cellStyle name="汇总 3 3 2" xfId="5192"/>
    <cellStyle name="汇总 3 3 2 2" xfId="5193"/>
    <cellStyle name="汇总 3 3 2 2 2" xfId="5194"/>
    <cellStyle name="汇总 3 3 2 3" xfId="5195"/>
    <cellStyle name="汇总 3 3 2 4" xfId="5196"/>
    <cellStyle name="汇总 3 3 3" xfId="5197"/>
    <cellStyle name="汇总 3 3 3 2" xfId="5198"/>
    <cellStyle name="汇总 3 3 3 3" xfId="5199"/>
    <cellStyle name="汇总 3 3 4" xfId="5200"/>
    <cellStyle name="汇总 3 3 4 2" xfId="5201"/>
    <cellStyle name="汇总 3 3 5" xfId="5202"/>
    <cellStyle name="汇总 3 3 6" xfId="5203"/>
    <cellStyle name="汇总 3 3 7" xfId="5204"/>
    <cellStyle name="汇总 3 4" xfId="5205"/>
    <cellStyle name="汇总 3 4 2" xfId="5206"/>
    <cellStyle name="汇总 3 4 2 2" xfId="5207"/>
    <cellStyle name="汇总 3 4 2 2 2" xfId="5208"/>
    <cellStyle name="汇总 3 4 2 3" xfId="5209"/>
    <cellStyle name="汇总 3 4 2 4" xfId="5210"/>
    <cellStyle name="汇总 3 4 3" xfId="5211"/>
    <cellStyle name="汇总 3 4 3 2" xfId="5212"/>
    <cellStyle name="汇总 3 4 3 3" xfId="5213"/>
    <cellStyle name="汇总 3 4 4" xfId="5214"/>
    <cellStyle name="汇总 3 4 4 2" xfId="5215"/>
    <cellStyle name="汇总 3 4 5" xfId="5216"/>
    <cellStyle name="汇总 3 4 6" xfId="5217"/>
    <cellStyle name="汇总 3 4 7" xfId="5218"/>
    <cellStyle name="汇总 3 5" xfId="5219"/>
    <cellStyle name="汇总 3 5 2" xfId="5220"/>
    <cellStyle name="汇总 3 5 2 2" xfId="5221"/>
    <cellStyle name="汇总 3 5 2 2 2" xfId="5222"/>
    <cellStyle name="汇总 3 5 2 3" xfId="5223"/>
    <cellStyle name="汇总 3 5 2 4" xfId="5224"/>
    <cellStyle name="汇总 3 5 3" xfId="5225"/>
    <cellStyle name="汇总 3 5 3 2" xfId="5226"/>
    <cellStyle name="汇总 3 5 3 3" xfId="5227"/>
    <cellStyle name="汇总 3 5 4" xfId="5228"/>
    <cellStyle name="汇总 3 5 4 2" xfId="5229"/>
    <cellStyle name="汇总 3 5 5" xfId="5230"/>
    <cellStyle name="汇总 3 5 6" xfId="5231"/>
    <cellStyle name="汇总 3 5 7" xfId="5232"/>
    <cellStyle name="汇总 3 6" xfId="5233"/>
    <cellStyle name="汇总 3 6 2" xfId="5234"/>
    <cellStyle name="汇总 3 6 2 2" xfId="5235"/>
    <cellStyle name="汇总 3 6 2 2 2" xfId="5236"/>
    <cellStyle name="汇总 3 6 2 3" xfId="5237"/>
    <cellStyle name="汇总 3 6 2 4" xfId="5238"/>
    <cellStyle name="汇总 3 6 3" xfId="5239"/>
    <cellStyle name="汇总 3 6 3 2" xfId="5240"/>
    <cellStyle name="汇总 3 6 3 3" xfId="5241"/>
    <cellStyle name="汇总 3 6 4" xfId="5242"/>
    <cellStyle name="汇总 3 6 4 2" xfId="5243"/>
    <cellStyle name="汇总 3 6 5" xfId="5244"/>
    <cellStyle name="汇总 3 6 6" xfId="5245"/>
    <cellStyle name="汇总 3 6 7" xfId="5246"/>
    <cellStyle name="汇总 3 7" xfId="5247"/>
    <cellStyle name="汇总 3 7 2" xfId="5248"/>
    <cellStyle name="汇总 3 7 2 2" xfId="2933"/>
    <cellStyle name="汇总 3 7 2 2 2" xfId="5249"/>
    <cellStyle name="汇总 3 7 2 3" xfId="2936"/>
    <cellStyle name="汇总 3 7 2 4" xfId="5250"/>
    <cellStyle name="汇总 3 7 3" xfId="5251"/>
    <cellStyle name="汇总 3 7 3 2" xfId="2943"/>
    <cellStyle name="汇总 3 7 3 3" xfId="5252"/>
    <cellStyle name="汇总 3 7 4" xfId="5253"/>
    <cellStyle name="汇总 3 7 4 2" xfId="1586"/>
    <cellStyle name="汇总 3 7 5" xfId="5254"/>
    <cellStyle name="汇总 3 7 6" xfId="5255"/>
    <cellStyle name="汇总 3 7 7" xfId="5256"/>
    <cellStyle name="汇总 3 8" xfId="5257"/>
    <cellStyle name="汇总 3 8 2" xfId="5259"/>
    <cellStyle name="汇总 3 8 2 2" xfId="3903"/>
    <cellStyle name="汇总 3 8 2 2 2" xfId="5260"/>
    <cellStyle name="汇总 3 8 2 3" xfId="3905"/>
    <cellStyle name="汇总 3 8 2 4" xfId="5261"/>
    <cellStyle name="汇总 3 8 3" xfId="5263"/>
    <cellStyle name="汇总 3 8 3 2" xfId="5264"/>
    <cellStyle name="汇总 3 8 3 3" xfId="5265"/>
    <cellStyle name="汇总 3 8 4" xfId="5267"/>
    <cellStyle name="汇总 3 8 4 2" xfId="5268"/>
    <cellStyle name="汇总 3 8 5" xfId="5269"/>
    <cellStyle name="汇总 3 8 6" xfId="5270"/>
    <cellStyle name="汇总 3 8 7" xfId="5271"/>
    <cellStyle name="汇总 3 9" xfId="3174"/>
    <cellStyle name="汇总 3 9 2" xfId="5273"/>
    <cellStyle name="汇总 3 9 2 2" xfId="5274"/>
    <cellStyle name="汇总 3 9 2 2 2" xfId="5275"/>
    <cellStyle name="汇总 3 9 2 3" xfId="5276"/>
    <cellStyle name="汇总 3 9 2 4" xfId="5277"/>
    <cellStyle name="汇总 3 9 3" xfId="5279"/>
    <cellStyle name="汇总 3 9 3 2" xfId="5280"/>
    <cellStyle name="汇总 3 9 3 3" xfId="5281"/>
    <cellStyle name="汇总 3 9 4" xfId="5282"/>
    <cellStyle name="汇总 3 9 4 2" xfId="5283"/>
    <cellStyle name="汇总 3 9 5" xfId="5284"/>
    <cellStyle name="汇总 3 9 6" xfId="5285"/>
    <cellStyle name="汇总 3 9 7" xfId="5286"/>
    <cellStyle name="汇总 4" xfId="4717"/>
    <cellStyle name="汇总 4 2" xfId="5287"/>
    <cellStyle name="汇总 4 2 2" xfId="5288"/>
    <cellStyle name="汇总 4 3" xfId="5289"/>
    <cellStyle name="汇总 4 4" xfId="5290"/>
    <cellStyle name="汇总 4 5" xfId="5291"/>
    <cellStyle name="汇总 5" xfId="4719"/>
    <cellStyle name="汇总 5 2" xfId="5292"/>
    <cellStyle name="汇总 5 3" xfId="5293"/>
    <cellStyle name="汇总 6" xfId="5294"/>
    <cellStyle name="汇总 7" xfId="5295"/>
    <cellStyle name="汇总 8" xfId="4625"/>
    <cellStyle name="计算 2" xfId="5296"/>
    <cellStyle name="计算 2 10" xfId="5297"/>
    <cellStyle name="计算 2 10 2" xfId="5298"/>
    <cellStyle name="计算 2 10 2 2" xfId="5299"/>
    <cellStyle name="计算 2 10 3" xfId="5300"/>
    <cellStyle name="计算 2 10 4" xfId="5301"/>
    <cellStyle name="计算 2 10 5" xfId="5302"/>
    <cellStyle name="计算 2 11" xfId="5303"/>
    <cellStyle name="计算 2 11 2" xfId="5304"/>
    <cellStyle name="计算 2 11 2 2" xfId="5305"/>
    <cellStyle name="计算 2 11 3" xfId="5306"/>
    <cellStyle name="计算 2 11 4" xfId="5307"/>
    <cellStyle name="计算 2 11 5" xfId="5308"/>
    <cellStyle name="计算 2 12" xfId="5309"/>
    <cellStyle name="计算 2 12 2" xfId="5310"/>
    <cellStyle name="计算 2 12 2 2" xfId="5311"/>
    <cellStyle name="计算 2 12 3" xfId="5312"/>
    <cellStyle name="计算 2 12 4" xfId="5313"/>
    <cellStyle name="计算 2 13" xfId="5314"/>
    <cellStyle name="计算 2 13 2" xfId="5315"/>
    <cellStyle name="计算 2 13 3" xfId="5316"/>
    <cellStyle name="计算 2 14" xfId="5317"/>
    <cellStyle name="计算 2 14 2" xfId="5318"/>
    <cellStyle name="计算 2 15" xfId="5319"/>
    <cellStyle name="计算 2 16" xfId="5320"/>
    <cellStyle name="计算 2 2" xfId="5321"/>
    <cellStyle name="计算 2 2 10" xfId="5322"/>
    <cellStyle name="计算 2 2 10 2" xfId="5323"/>
    <cellStyle name="计算 2 2 10 2 2" xfId="5324"/>
    <cellStyle name="计算 2 2 10 3" xfId="5325"/>
    <cellStyle name="计算 2 2 10 4" xfId="5326"/>
    <cellStyle name="计算 2 2 11" xfId="5327"/>
    <cellStyle name="计算 2 2 11 2" xfId="5328"/>
    <cellStyle name="计算 2 2 11 3" xfId="5329"/>
    <cellStyle name="计算 2 2 12" xfId="5330"/>
    <cellStyle name="计算 2 2 12 2" xfId="5331"/>
    <cellStyle name="计算 2 2 13" xfId="5332"/>
    <cellStyle name="计算 2 2 14" xfId="5333"/>
    <cellStyle name="计算 2 2 15" xfId="5334"/>
    <cellStyle name="计算 2 2 2" xfId="5335"/>
    <cellStyle name="计算 2 2 2 2" xfId="5336"/>
    <cellStyle name="计算 2 2 2 2 2" xfId="5337"/>
    <cellStyle name="计算 2 2 2 2 2 2" xfId="5338"/>
    <cellStyle name="计算 2 2 2 2 3" xfId="5339"/>
    <cellStyle name="计算 2 2 2 2 4" xfId="5340"/>
    <cellStyle name="计算 2 2 2 3" xfId="5341"/>
    <cellStyle name="计算 2 2 2 3 2" xfId="5342"/>
    <cellStyle name="计算 2 2 2 3 3" xfId="5343"/>
    <cellStyle name="计算 2 2 2 4" xfId="5344"/>
    <cellStyle name="计算 2 2 2 4 2" xfId="5345"/>
    <cellStyle name="计算 2 2 2 5" xfId="5346"/>
    <cellStyle name="计算 2 2 2 6" xfId="5348"/>
    <cellStyle name="计算 2 2 2 7" xfId="5350"/>
    <cellStyle name="计算 2 2 3" xfId="5351"/>
    <cellStyle name="计算 2 2 3 2" xfId="5352"/>
    <cellStyle name="计算 2 2 3 2 2" xfId="5353"/>
    <cellStyle name="计算 2 2 3 2 2 2" xfId="692"/>
    <cellStyle name="计算 2 2 3 2 3" xfId="5354"/>
    <cellStyle name="计算 2 2 3 2 4" xfId="5355"/>
    <cellStyle name="计算 2 2 3 3" xfId="5356"/>
    <cellStyle name="计算 2 2 3 3 2" xfId="5357"/>
    <cellStyle name="计算 2 2 3 3 3" xfId="5358"/>
    <cellStyle name="计算 2 2 3 4" xfId="5359"/>
    <cellStyle name="计算 2 2 3 4 2" xfId="5360"/>
    <cellStyle name="计算 2 2 3 5" xfId="3110"/>
    <cellStyle name="计算 2 2 3 6" xfId="5362"/>
    <cellStyle name="计算 2 2 3 7" xfId="5363"/>
    <cellStyle name="计算 2 2 4" xfId="5364"/>
    <cellStyle name="计算 2 2 4 2" xfId="5365"/>
    <cellStyle name="计算 2 2 4 2 2" xfId="5366"/>
    <cellStyle name="计算 2 2 4 2 2 2" xfId="5367"/>
    <cellStyle name="计算 2 2 4 2 3" xfId="5368"/>
    <cellStyle name="计算 2 2 4 2 4" xfId="5369"/>
    <cellStyle name="计算 2 2 4 3" xfId="5370"/>
    <cellStyle name="计算 2 2 4 3 2" xfId="5371"/>
    <cellStyle name="计算 2 2 4 3 3" xfId="5372"/>
    <cellStyle name="计算 2 2 4 4" xfId="5373"/>
    <cellStyle name="计算 2 2 4 4 2" xfId="5374"/>
    <cellStyle name="计算 2 2 4 5" xfId="5375"/>
    <cellStyle name="计算 2 2 4 6" xfId="5376"/>
    <cellStyle name="计算 2 2 4 7" xfId="5377"/>
    <cellStyle name="计算 2 2 5" xfId="5378"/>
    <cellStyle name="计算 2 2 5 2" xfId="5379"/>
    <cellStyle name="计算 2 2 5 2 2" xfId="5380"/>
    <cellStyle name="计算 2 2 5 2 2 2" xfId="5381"/>
    <cellStyle name="计算 2 2 5 2 3" xfId="5382"/>
    <cellStyle name="计算 2 2 5 2 4" xfId="5383"/>
    <cellStyle name="计算 2 2 5 3" xfId="5384"/>
    <cellStyle name="计算 2 2 5 3 2" xfId="5385"/>
    <cellStyle name="计算 2 2 5 3 3" xfId="5386"/>
    <cellStyle name="计算 2 2 5 4" xfId="5387"/>
    <cellStyle name="计算 2 2 5 4 2" xfId="5388"/>
    <cellStyle name="计算 2 2 5 5" xfId="5389"/>
    <cellStyle name="计算 2 2 5 6" xfId="5391"/>
    <cellStyle name="计算 2 2 5 7" xfId="5392"/>
    <cellStyle name="计算 2 2 6" xfId="5393"/>
    <cellStyle name="计算 2 2 6 2" xfId="5394"/>
    <cellStyle name="计算 2 2 6 2 2" xfId="5395"/>
    <cellStyle name="计算 2 2 6 2 2 2" xfId="5396"/>
    <cellStyle name="计算 2 2 6 2 3" xfId="5397"/>
    <cellStyle name="计算 2 2 6 2 4" xfId="5398"/>
    <cellStyle name="计算 2 2 6 3" xfId="5399"/>
    <cellStyle name="计算 2 2 6 3 2" xfId="5400"/>
    <cellStyle name="计算 2 2 6 3 3" xfId="5401"/>
    <cellStyle name="计算 2 2 6 4" xfId="3539"/>
    <cellStyle name="计算 2 2 6 4 2" xfId="3543"/>
    <cellStyle name="计算 2 2 6 5" xfId="3551"/>
    <cellStyle name="计算 2 2 6 6" xfId="3560"/>
    <cellStyle name="计算 2 2 6 7" xfId="3566"/>
    <cellStyle name="计算 2 2 7" xfId="5402"/>
    <cellStyle name="计算 2 2 7 2" xfId="5403"/>
    <cellStyle name="计算 2 2 7 2 2" xfId="5404"/>
    <cellStyle name="计算 2 2 7 2 2 2" xfId="5405"/>
    <cellStyle name="计算 2 2 7 2 3" xfId="5406"/>
    <cellStyle name="计算 2 2 7 2 4" xfId="5407"/>
    <cellStyle name="计算 2 2 7 3" xfId="5408"/>
    <cellStyle name="计算 2 2 7 3 2" xfId="5409"/>
    <cellStyle name="计算 2 2 7 3 3" xfId="5410"/>
    <cellStyle name="计算 2 2 7 4" xfId="3571"/>
    <cellStyle name="计算 2 2 7 4 2" xfId="3573"/>
    <cellStyle name="计算 2 2 7 5" xfId="3575"/>
    <cellStyle name="计算 2 2 7 6" xfId="3577"/>
    <cellStyle name="计算 2 2 7 7" xfId="3579"/>
    <cellStyle name="计算 2 2 8" xfId="5411"/>
    <cellStyle name="计算 2 2 8 2" xfId="5412"/>
    <cellStyle name="计算 2 2 8 2 2" xfId="5413"/>
    <cellStyle name="计算 2 2 8 2 2 2" xfId="5414"/>
    <cellStyle name="计算 2 2 8 2 3" xfId="5415"/>
    <cellStyle name="计算 2 2 8 2 4" xfId="5416"/>
    <cellStyle name="计算 2 2 8 3" xfId="5417"/>
    <cellStyle name="计算 2 2 8 3 2" xfId="5418"/>
    <cellStyle name="计算 2 2 8 3 3" xfId="5419"/>
    <cellStyle name="计算 2 2 8 4" xfId="3581"/>
    <cellStyle name="计算 2 2 8 4 2" xfId="5420"/>
    <cellStyle name="计算 2 2 8 5" xfId="3583"/>
    <cellStyle name="计算 2 2 8 6" xfId="5421"/>
    <cellStyle name="计算 2 2 8 7" xfId="5422"/>
    <cellStyle name="计算 2 2 9" xfId="5423"/>
    <cellStyle name="计算 2 2 9 2" xfId="5424"/>
    <cellStyle name="计算 2 2 9 2 2" xfId="3833"/>
    <cellStyle name="计算 2 2 9 2 2 2" xfId="1807"/>
    <cellStyle name="计算 2 2 9 2 3" xfId="5425"/>
    <cellStyle name="计算 2 2 9 2 4" xfId="5426"/>
    <cellStyle name="计算 2 2 9 3" xfId="5427"/>
    <cellStyle name="计算 2 2 9 3 2" xfId="5428"/>
    <cellStyle name="计算 2 2 9 3 3" xfId="5429"/>
    <cellStyle name="计算 2 2 9 4" xfId="5430"/>
    <cellStyle name="计算 2 2 9 4 2" xfId="5431"/>
    <cellStyle name="计算 2 2 9 5" xfId="5432"/>
    <cellStyle name="计算 2 2 9 6" xfId="5433"/>
    <cellStyle name="计算 2 2 9 7" xfId="5434"/>
    <cellStyle name="计算 2 3" xfId="5435"/>
    <cellStyle name="计算 2 3 2" xfId="5436"/>
    <cellStyle name="计算 2 3 2 2" xfId="5437"/>
    <cellStyle name="计算 2 3 2 2 2" xfId="5438"/>
    <cellStyle name="计算 2 3 2 3" xfId="5439"/>
    <cellStyle name="计算 2 3 2 4" xfId="5440"/>
    <cellStyle name="计算 2 3 3" xfId="5441"/>
    <cellStyle name="计算 2 3 3 2" xfId="5442"/>
    <cellStyle name="计算 2 3 3 3" xfId="5443"/>
    <cellStyle name="计算 2 3 4" xfId="5444"/>
    <cellStyle name="计算 2 3 4 2" xfId="5445"/>
    <cellStyle name="计算 2 3 5" xfId="5446"/>
    <cellStyle name="计算 2 3 6" xfId="5447"/>
    <cellStyle name="计算 2 3 7" xfId="628"/>
    <cellStyle name="计算 2 4" xfId="5448"/>
    <cellStyle name="计算 2 4 2" xfId="5449"/>
    <cellStyle name="计算 2 4 2 2" xfId="5451"/>
    <cellStyle name="计算 2 4 2 2 2" xfId="5453"/>
    <cellStyle name="计算 2 4 2 3" xfId="5455"/>
    <cellStyle name="计算 2 4 2 4" xfId="5457"/>
    <cellStyle name="计算 2 4 3" xfId="5458"/>
    <cellStyle name="计算 2 4 3 2" xfId="5460"/>
    <cellStyle name="计算 2 4 3 3" xfId="5462"/>
    <cellStyle name="计算 2 4 4" xfId="5463"/>
    <cellStyle name="计算 2 4 4 2" xfId="5465"/>
    <cellStyle name="计算 2 4 5" xfId="5466"/>
    <cellStyle name="计算 2 4 6" xfId="5467"/>
    <cellStyle name="计算 2 4 7" xfId="5468"/>
    <cellStyle name="计算 2 5" xfId="1112"/>
    <cellStyle name="计算 2 5 2" xfId="5469"/>
    <cellStyle name="计算 2 5 2 2" xfId="4023"/>
    <cellStyle name="计算 2 5 2 2 2" xfId="5470"/>
    <cellStyle name="计算 2 5 2 3" xfId="2484"/>
    <cellStyle name="计算 2 5 2 4" xfId="2489"/>
    <cellStyle name="计算 2 5 3" xfId="5471"/>
    <cellStyle name="计算 2 5 3 2" xfId="4028"/>
    <cellStyle name="计算 2 5 3 3" xfId="5472"/>
    <cellStyle name="计算 2 5 4" xfId="5473"/>
    <cellStyle name="计算 2 5 4 2" xfId="3372"/>
    <cellStyle name="计算 2 5 5" xfId="5474"/>
    <cellStyle name="计算 2 5 6" xfId="5475"/>
    <cellStyle name="计算 2 5 7" xfId="5476"/>
    <cellStyle name="计算 2 6" xfId="5477"/>
    <cellStyle name="计算 2 6 2" xfId="5478"/>
    <cellStyle name="计算 2 6 2 2" xfId="3672"/>
    <cellStyle name="计算 2 6 2 2 2" xfId="5479"/>
    <cellStyle name="计算 2 6 2 3" xfId="2564"/>
    <cellStyle name="计算 2 6 2 4" xfId="2567"/>
    <cellStyle name="计算 2 6 3" xfId="5480"/>
    <cellStyle name="计算 2 6 3 2" xfId="4046"/>
    <cellStyle name="计算 2 6 3 3" xfId="5481"/>
    <cellStyle name="计算 2 6 4" xfId="5482"/>
    <cellStyle name="计算 2 6 4 2" xfId="3411"/>
    <cellStyle name="计算 2 6 5" xfId="5483"/>
    <cellStyle name="计算 2 6 6" xfId="5484"/>
    <cellStyle name="计算 2 6 7" xfId="5485"/>
    <cellStyle name="计算 2 7" xfId="5486"/>
    <cellStyle name="计算 2 7 2" xfId="5487"/>
    <cellStyle name="计算 2 7 2 2" xfId="5488"/>
    <cellStyle name="计算 2 7 2 2 2" xfId="5489"/>
    <cellStyle name="计算 2 7 2 3" xfId="5490"/>
    <cellStyle name="计算 2 7 2 4" xfId="5491"/>
    <cellStyle name="计算 2 7 3" xfId="5492"/>
    <cellStyle name="计算 2 7 3 2" xfId="5493"/>
    <cellStyle name="计算 2 7 3 3" xfId="5494"/>
    <cellStyle name="计算 2 7 3 4" xfId="5495"/>
    <cellStyle name="计算 2 7 4" xfId="5496"/>
    <cellStyle name="计算 2 7 4 2" xfId="5497"/>
    <cellStyle name="计算 2 7 5" xfId="5498"/>
    <cellStyle name="计算 2 7 6" xfId="5499"/>
    <cellStyle name="计算 2 7 7" xfId="5500"/>
    <cellStyle name="计算 2 8" xfId="5501"/>
    <cellStyle name="计算 2 8 2" xfId="5502"/>
    <cellStyle name="计算 2 8 2 2" xfId="5503"/>
    <cellStyle name="计算 2 8 2 2 2" xfId="5504"/>
    <cellStyle name="计算 2 8 2 3" xfId="5505"/>
    <cellStyle name="计算 2 8 2 4" xfId="5506"/>
    <cellStyle name="计算 2 8 2 5" xfId="5507"/>
    <cellStyle name="计算 2 8 3" xfId="5508"/>
    <cellStyle name="计算 2 8 3 2" xfId="5509"/>
    <cellStyle name="计算 2 8 3 3" xfId="5510"/>
    <cellStyle name="计算 2 8 3 4" xfId="5511"/>
    <cellStyle name="计算 2 8 4" xfId="5512"/>
    <cellStyle name="计算 2 8 4 2" xfId="5513"/>
    <cellStyle name="计算 2 8 5" xfId="5514"/>
    <cellStyle name="计算 2 8 6" xfId="5515"/>
    <cellStyle name="计算 2 8 7" xfId="5516"/>
    <cellStyle name="计算 2 8 8" xfId="5517"/>
    <cellStyle name="计算 2 9" xfId="4722"/>
    <cellStyle name="计算 2 9 2" xfId="4724"/>
    <cellStyle name="计算 2 9 2 2" xfId="4726"/>
    <cellStyle name="计算 2 9 2 2 2" xfId="4609"/>
    <cellStyle name="计算 2 9 2 3" xfId="5518"/>
    <cellStyle name="计算 2 9 2 4" xfId="5519"/>
    <cellStyle name="计算 2 9 2 5" xfId="5520"/>
    <cellStyle name="计算 2 9 3" xfId="4728"/>
    <cellStyle name="计算 2 9 3 2" xfId="5521"/>
    <cellStyle name="计算 2 9 3 3" xfId="5522"/>
    <cellStyle name="计算 2 9 3 4" xfId="5523"/>
    <cellStyle name="计算 2 9 4" xfId="4730"/>
    <cellStyle name="计算 2 9 4 2" xfId="5524"/>
    <cellStyle name="计算 2 9 5" xfId="5525"/>
    <cellStyle name="计算 2 9 6" xfId="5526"/>
    <cellStyle name="计算 2 9 7" xfId="5527"/>
    <cellStyle name="计算 2 9 8" xfId="5528"/>
    <cellStyle name="计算 3" xfId="5529"/>
    <cellStyle name="计算 3 2" xfId="5530"/>
    <cellStyle name="计算 3 2 2" xfId="5531"/>
    <cellStyle name="计算 3 3" xfId="5532"/>
    <cellStyle name="计算 3 4" xfId="4381"/>
    <cellStyle name="计算 3 5" xfId="1116"/>
    <cellStyle name="计算 3 6" xfId="4384"/>
    <cellStyle name="计算 4" xfId="5533"/>
    <cellStyle name="计算 4 2" xfId="5534"/>
    <cellStyle name="计算 4 3" xfId="5535"/>
    <cellStyle name="计算 4 4" xfId="1933"/>
    <cellStyle name="计算 5" xfId="5536"/>
    <cellStyle name="计算 6" xfId="5537"/>
    <cellStyle name="计算 7" xfId="5538"/>
    <cellStyle name="检查单元格 2" xfId="5539"/>
    <cellStyle name="检查单元格 2 2" xfId="5540"/>
    <cellStyle name="检查单元格 2 2 2" xfId="5541"/>
    <cellStyle name="检查单元格 2 2 2 2" xfId="5542"/>
    <cellStyle name="检查单元格 2 2 3" xfId="5543"/>
    <cellStyle name="检查单元格 2 2 4" xfId="5544"/>
    <cellStyle name="检查单元格 2 2 5" xfId="5545"/>
    <cellStyle name="检查单元格 2 2 6" xfId="5546"/>
    <cellStyle name="检查单元格 2 3" xfId="5547"/>
    <cellStyle name="检查单元格 2 3 2" xfId="5548"/>
    <cellStyle name="检查单元格 2 3 2 2" xfId="5549"/>
    <cellStyle name="检查单元格 2 3 3" xfId="5550"/>
    <cellStyle name="检查单元格 2 3 4" xfId="5551"/>
    <cellStyle name="检查单元格 2 3 5" xfId="5552"/>
    <cellStyle name="检查单元格 2 3 6" xfId="5553"/>
    <cellStyle name="检查单元格 2 4" xfId="5554"/>
    <cellStyle name="检查单元格 2 4 2" xfId="5555"/>
    <cellStyle name="检查单元格 2 4 2 2" xfId="5556"/>
    <cellStyle name="检查单元格 2 4 3" xfId="5557"/>
    <cellStyle name="检查单元格 2 4 4" xfId="5558"/>
    <cellStyle name="检查单元格 2 4 5" xfId="5559"/>
    <cellStyle name="检查单元格 2 5" xfId="5560"/>
    <cellStyle name="检查单元格 2 5 2" xfId="5561"/>
    <cellStyle name="检查单元格 2 5 3" xfId="1487"/>
    <cellStyle name="检查单元格 2 5 4" xfId="5562"/>
    <cellStyle name="检查单元格 2 6" xfId="5563"/>
    <cellStyle name="检查单元格 2 6 2" xfId="5564"/>
    <cellStyle name="检查单元格 2 7" xfId="5565"/>
    <cellStyle name="检查单元格 2 8" xfId="5566"/>
    <cellStyle name="检查单元格 2 9" xfId="5567"/>
    <cellStyle name="检查单元格 3" xfId="5568"/>
    <cellStyle name="检查单元格 3 2" xfId="5569"/>
    <cellStyle name="检查单元格 3 2 2" xfId="5570"/>
    <cellStyle name="检查单元格 3 3" xfId="5571"/>
    <cellStyle name="检查单元格 3 4" xfId="5572"/>
    <cellStyle name="检查单元格 3 5" xfId="5573"/>
    <cellStyle name="检查单元格 3 6" xfId="5574"/>
    <cellStyle name="检查单元格 4" xfId="5575"/>
    <cellStyle name="检查单元格 4 2" xfId="5576"/>
    <cellStyle name="检查单元格 4 3" xfId="5577"/>
    <cellStyle name="检查单元格 4 4" xfId="5578"/>
    <cellStyle name="检查单元格 5" xfId="5579"/>
    <cellStyle name="解释性文本 2" xfId="2093"/>
    <cellStyle name="解释性文本 2 2" xfId="1413"/>
    <cellStyle name="解释性文本 2 2 2" xfId="1417"/>
    <cellStyle name="解释性文本 2 2 2 2" xfId="5580"/>
    <cellStyle name="解释性文本 2 2 3" xfId="5581"/>
    <cellStyle name="解释性文本 2 2 4" xfId="5582"/>
    <cellStyle name="解释性文本 2 2 5" xfId="5583"/>
    <cellStyle name="解释性文本 2 2 6" xfId="5584"/>
    <cellStyle name="解释性文本 2 3" xfId="1428"/>
    <cellStyle name="解释性文本 2 3 2" xfId="5585"/>
    <cellStyle name="解释性文本 2 3 2 2" xfId="5586"/>
    <cellStyle name="解释性文本 2 3 3" xfId="5587"/>
    <cellStyle name="解释性文本 2 3 4" xfId="5588"/>
    <cellStyle name="解释性文本 2 3 5" xfId="5589"/>
    <cellStyle name="解释性文本 2 3 6" xfId="5590"/>
    <cellStyle name="解释性文本 2 4" xfId="1435"/>
    <cellStyle name="解释性文本 2 4 2" xfId="5591"/>
    <cellStyle name="解释性文本 2 4 2 2" xfId="5592"/>
    <cellStyle name="解释性文本 2 4 3" xfId="5593"/>
    <cellStyle name="解释性文本 2 4 4" xfId="5594"/>
    <cellStyle name="解释性文本 2 4 5" xfId="5595"/>
    <cellStyle name="解释性文本 2 5" xfId="5596"/>
    <cellStyle name="解释性文本 2 5 2" xfId="5597"/>
    <cellStyle name="解释性文本 2 5 3" xfId="5598"/>
    <cellStyle name="解释性文本 2 5 4" xfId="5599"/>
    <cellStyle name="解释性文本 2 6" xfId="5600"/>
    <cellStyle name="解释性文本 2 6 2" xfId="5601"/>
    <cellStyle name="解释性文本 2 7" xfId="5602"/>
    <cellStyle name="解释性文本 2 8" xfId="5603"/>
    <cellStyle name="解释性文本 2 9" xfId="5604"/>
    <cellStyle name="解释性文本 3" xfId="2095"/>
    <cellStyle name="解释性文本 3 2" xfId="2097"/>
    <cellStyle name="解释性文本 3 2 2" xfId="2100"/>
    <cellStyle name="解释性文本 3 3" xfId="2103"/>
    <cellStyle name="解释性文本 3 4" xfId="2106"/>
    <cellStyle name="解释性文本 3 5" xfId="2109"/>
    <cellStyle name="解释性文本 3 6" xfId="5605"/>
    <cellStyle name="解释性文本 4" xfId="2111"/>
    <cellStyle name="解释性文本 4 2" xfId="2113"/>
    <cellStyle name="解释性文本 4 3" xfId="2117"/>
    <cellStyle name="解释性文本 4 4" xfId="5606"/>
    <cellStyle name="解释性文本 5" xfId="2120"/>
    <cellStyle name="警告文本 2" xfId="5607"/>
    <cellStyle name="警告文本 2 10" xfId="5608"/>
    <cellStyle name="警告文本 2 2" xfId="2249"/>
    <cellStyle name="警告文本 2 2 2" xfId="5610"/>
    <cellStyle name="警告文本 2 2 2 2" xfId="5611"/>
    <cellStyle name="警告文本 2 2 2 2 2" xfId="5612"/>
    <cellStyle name="警告文本 2 2 2 3" xfId="5613"/>
    <cellStyle name="警告文本 2 2 2 4" xfId="5614"/>
    <cellStyle name="警告文本 2 2 2 5" xfId="5615"/>
    <cellStyle name="警告文本 2 2 2 6" xfId="5616"/>
    <cellStyle name="警告文本 2 2 3" xfId="5617"/>
    <cellStyle name="警告文本 2 2 3 2" xfId="675"/>
    <cellStyle name="警告文本 2 2 3 2 2" xfId="5618"/>
    <cellStyle name="警告文本 2 2 3 3" xfId="5619"/>
    <cellStyle name="警告文本 2 2 3 4" xfId="5620"/>
    <cellStyle name="警告文本 2 2 3 5" xfId="5621"/>
    <cellStyle name="警告文本 2 2 3 6" xfId="5622"/>
    <cellStyle name="警告文本 2 2 4" xfId="5623"/>
    <cellStyle name="警告文本 2 2 4 2" xfId="5624"/>
    <cellStyle name="警告文本 2 2 4 2 2" xfId="5625"/>
    <cellStyle name="警告文本 2 2 4 3" xfId="5626"/>
    <cellStyle name="警告文本 2 2 4 4" xfId="5627"/>
    <cellStyle name="警告文本 2 2 4 5" xfId="5628"/>
    <cellStyle name="警告文本 2 2 5" xfId="5629"/>
    <cellStyle name="警告文本 2 2 5 2" xfId="5630"/>
    <cellStyle name="警告文本 2 2 5 3" xfId="5631"/>
    <cellStyle name="警告文本 2 2 5 4" xfId="5632"/>
    <cellStyle name="警告文本 2 2 6" xfId="5633"/>
    <cellStyle name="警告文本 2 2 6 2" xfId="3239"/>
    <cellStyle name="警告文本 2 2 7" xfId="5634"/>
    <cellStyle name="警告文本 2 2 8" xfId="5635"/>
    <cellStyle name="警告文本 2 2 9" xfId="5636"/>
    <cellStyle name="警告文本 2 3" xfId="2252"/>
    <cellStyle name="警告文本 2 3 2" xfId="5637"/>
    <cellStyle name="警告文本 2 3 2 2" xfId="884"/>
    <cellStyle name="警告文本 2 3 3" xfId="5638"/>
    <cellStyle name="警告文本 2 3 4" xfId="5639"/>
    <cellStyle name="警告文本 2 3 5" xfId="5640"/>
    <cellStyle name="警告文本 2 3 6" xfId="5641"/>
    <cellStyle name="警告文本 2 4" xfId="5643"/>
    <cellStyle name="警告文本 2 4 2" xfId="5644"/>
    <cellStyle name="警告文本 2 4 2 2" xfId="5645"/>
    <cellStyle name="警告文本 2 4 3" xfId="5646"/>
    <cellStyle name="警告文本 2 4 4" xfId="5647"/>
    <cellStyle name="警告文本 2 4 5" xfId="5648"/>
    <cellStyle name="警告文本 2 4 6" xfId="5649"/>
    <cellStyle name="警告文本 2 5" xfId="5651"/>
    <cellStyle name="警告文本 2 5 2" xfId="5652"/>
    <cellStyle name="警告文本 2 5 2 2" xfId="5653"/>
    <cellStyle name="警告文本 2 5 3" xfId="5654"/>
    <cellStyle name="警告文本 2 5 4" xfId="5655"/>
    <cellStyle name="警告文本 2 5 5" xfId="5656"/>
    <cellStyle name="警告文本 2 6" xfId="5658"/>
    <cellStyle name="警告文本 2 6 2" xfId="5659"/>
    <cellStyle name="警告文本 2 6 3" xfId="5660"/>
    <cellStyle name="警告文本 2 6 4" xfId="5661"/>
    <cellStyle name="警告文本 2 7" xfId="5662"/>
    <cellStyle name="警告文本 2 7 2" xfId="5664"/>
    <cellStyle name="警告文本 2 8" xfId="5665"/>
    <cellStyle name="警告文本 2 9" xfId="5666"/>
    <cellStyle name="警告文本 3" xfId="5667"/>
    <cellStyle name="警告文本 3 2" xfId="5669"/>
    <cellStyle name="警告文本 3 2 2" xfId="5671"/>
    <cellStyle name="警告文本 3 2 2 2" xfId="5672"/>
    <cellStyle name="警告文本 3 2 3" xfId="5673"/>
    <cellStyle name="警告文本 3 2 4" xfId="5674"/>
    <cellStyle name="警告文本 3 2 5" xfId="5675"/>
    <cellStyle name="警告文本 3 2 6" xfId="5676"/>
    <cellStyle name="警告文本 3 3" xfId="5678"/>
    <cellStyle name="警告文本 3 3 2" xfId="5679"/>
    <cellStyle name="警告文本 3 3 2 2" xfId="1059"/>
    <cellStyle name="警告文本 3 3 3" xfId="5680"/>
    <cellStyle name="警告文本 3 3 4" xfId="5681"/>
    <cellStyle name="警告文本 3 3 5" xfId="5682"/>
    <cellStyle name="警告文本 3 3 6" xfId="5683"/>
    <cellStyle name="警告文本 3 4" xfId="5685"/>
    <cellStyle name="警告文本 3 4 2" xfId="5686"/>
    <cellStyle name="警告文本 3 4 2 2" xfId="5687"/>
    <cellStyle name="警告文本 3 4 3" xfId="5688"/>
    <cellStyle name="警告文本 3 4 4" xfId="5689"/>
    <cellStyle name="警告文本 3 4 5" xfId="5690"/>
    <cellStyle name="警告文本 3 5" xfId="5692"/>
    <cellStyle name="警告文本 3 5 2" xfId="5693"/>
    <cellStyle name="警告文本 3 5 3" xfId="5694"/>
    <cellStyle name="警告文本 3 5 4" xfId="5695"/>
    <cellStyle name="警告文本 3 6" xfId="5697"/>
    <cellStyle name="警告文本 3 6 2" xfId="5698"/>
    <cellStyle name="警告文本 3 7" xfId="5699"/>
    <cellStyle name="警告文本 3 8" xfId="5700"/>
    <cellStyle name="警告文本 3 9" xfId="5701"/>
    <cellStyle name="警告文本 4" xfId="5702"/>
    <cellStyle name="警告文本 4 2" xfId="5704"/>
    <cellStyle name="警告文本 4 2 2" xfId="5706"/>
    <cellStyle name="警告文本 4 3" xfId="5708"/>
    <cellStyle name="警告文本 4 4" xfId="5710"/>
    <cellStyle name="警告文本 4 5" xfId="5712"/>
    <cellStyle name="警告文本 4 6" xfId="5714"/>
    <cellStyle name="警告文本 5" xfId="5715"/>
    <cellStyle name="警告文本 5 2" xfId="5716"/>
    <cellStyle name="警告文本 5 3" xfId="5717"/>
    <cellStyle name="警告文本 5 4" xfId="5718"/>
    <cellStyle name="警告文本 6" xfId="5719"/>
    <cellStyle name="链接单元格 2" xfId="5720"/>
    <cellStyle name="链接单元格 2 2" xfId="5721"/>
    <cellStyle name="链接单元格 2 2 2" xfId="5722"/>
    <cellStyle name="链接单元格 2 2 2 2" xfId="5723"/>
    <cellStyle name="链接单元格 2 2 3" xfId="5724"/>
    <cellStyle name="链接单元格 2 2 4" xfId="5725"/>
    <cellStyle name="链接单元格 2 2 5" xfId="4172"/>
    <cellStyle name="链接单元格 2 2 6" xfId="5726"/>
    <cellStyle name="链接单元格 2 3" xfId="5727"/>
    <cellStyle name="链接单元格 2 3 2" xfId="5728"/>
    <cellStyle name="链接单元格 2 3 2 2" xfId="5729"/>
    <cellStyle name="链接单元格 2 3 3" xfId="5730"/>
    <cellStyle name="链接单元格 2 3 4" xfId="5731"/>
    <cellStyle name="链接单元格 2 3 5" xfId="5732"/>
    <cellStyle name="链接单元格 2 3 6" xfId="5733"/>
    <cellStyle name="链接单元格 2 4" xfId="5734"/>
    <cellStyle name="链接单元格 2 4 2" xfId="5735"/>
    <cellStyle name="链接单元格 2 4 2 2" xfId="5736"/>
    <cellStyle name="链接单元格 2 4 3" xfId="5737"/>
    <cellStyle name="链接单元格 2 4 4" xfId="2919"/>
    <cellStyle name="链接单元格 2 4 5" xfId="5738"/>
    <cellStyle name="链接单元格 2 5" xfId="5739"/>
    <cellStyle name="链接单元格 2 5 2" xfId="5740"/>
    <cellStyle name="链接单元格 2 5 3" xfId="5741"/>
    <cellStyle name="链接单元格 2 5 4" xfId="5742"/>
    <cellStyle name="链接单元格 2 6" xfId="5743"/>
    <cellStyle name="链接单元格 2 6 2" xfId="2280"/>
    <cellStyle name="链接单元格 2 7" xfId="5744"/>
    <cellStyle name="链接单元格 2 8" xfId="5745"/>
    <cellStyle name="链接单元格 2 9" xfId="5746"/>
    <cellStyle name="链接单元格 3" xfId="5747"/>
    <cellStyle name="链接单元格 3 2" xfId="5748"/>
    <cellStyle name="链接单元格 3 2 2" xfId="5750"/>
    <cellStyle name="链接单元格 3 3" xfId="5751"/>
    <cellStyle name="链接单元格 3 4" xfId="5752"/>
    <cellStyle name="链接单元格 3 5" xfId="5753"/>
    <cellStyle name="链接单元格 3 6" xfId="5754"/>
    <cellStyle name="链接单元格 4" xfId="5755"/>
    <cellStyle name="链接单元格 4 2" xfId="5756"/>
    <cellStyle name="链接单元格 4 3" xfId="5757"/>
    <cellStyle name="链接单元格 4 4" xfId="5758"/>
    <cellStyle name="链接单元格 5" xfId="5759"/>
    <cellStyle name="普通_laroux" xfId="5760"/>
    <cellStyle name="千位[0]_laroux" xfId="5762"/>
    <cellStyle name="千位_laroux" xfId="5764"/>
    <cellStyle name="千位分隔 2" xfId="1822"/>
    <cellStyle name="千位分隔 2 10" xfId="5765"/>
    <cellStyle name="千位分隔 2 11" xfId="5766"/>
    <cellStyle name="千位分隔 2 2" xfId="5767"/>
    <cellStyle name="千位分隔 2 2 2" xfId="5768"/>
    <cellStyle name="千位分隔 2 2 2 2" xfId="5769"/>
    <cellStyle name="千位分隔 2 2 3" xfId="5770"/>
    <cellStyle name="千位分隔 2 2 4" xfId="5771"/>
    <cellStyle name="千位分隔 2 2 5" xfId="5772"/>
    <cellStyle name="千位分隔 2 2 6" xfId="5773"/>
    <cellStyle name="千位分隔 2 3" xfId="5774"/>
    <cellStyle name="千位分隔 2 3 2" xfId="5775"/>
    <cellStyle name="千位分隔 2 3 2 2" xfId="5776"/>
    <cellStyle name="千位分隔 2 3 3" xfId="5777"/>
    <cellStyle name="千位分隔 2 3 4" xfId="5778"/>
    <cellStyle name="千位分隔 2 3 5" xfId="5779"/>
    <cellStyle name="千位分隔 2 4" xfId="5780"/>
    <cellStyle name="千位分隔 2 4 2" xfId="5781"/>
    <cellStyle name="千位分隔 2 4 2 2" xfId="5782"/>
    <cellStyle name="千位分隔 2 4 3" xfId="5783"/>
    <cellStyle name="千位分隔 2 4 4" xfId="5784"/>
    <cellStyle name="千位分隔 2 4 5" xfId="5785"/>
    <cellStyle name="千位分隔 2 4 6" xfId="5786"/>
    <cellStyle name="千位分隔 2 5" xfId="5787"/>
    <cellStyle name="千位分隔 2 5 2" xfId="5788"/>
    <cellStyle name="千位分隔 2 5 3" xfId="5789"/>
    <cellStyle name="千位分隔 2 5 4" xfId="5790"/>
    <cellStyle name="千位分隔 2 6" xfId="5791"/>
    <cellStyle name="千位分隔 2 6 2" xfId="5792"/>
    <cellStyle name="千位分隔 2 6 2 2" xfId="5793"/>
    <cellStyle name="千位分隔 2 6 3" xfId="5794"/>
    <cellStyle name="千位分隔 2 6 4" xfId="5795"/>
    <cellStyle name="千位分隔 2 6 5" xfId="5796"/>
    <cellStyle name="千位分隔 2 7" xfId="5797"/>
    <cellStyle name="千位分隔 2 7 2" xfId="5798"/>
    <cellStyle name="千位分隔 2 8" xfId="5799"/>
    <cellStyle name="千位分隔 2 8 2" xfId="5801"/>
    <cellStyle name="千位分隔 2 9" xfId="5802"/>
    <cellStyle name="千位分隔 3" xfId="1825"/>
    <cellStyle name="强调文字颜色 1 2" xfId="5803"/>
    <cellStyle name="强调文字颜色 1 2 2" xfId="5804"/>
    <cellStyle name="强调文字颜色 1 2 2 2" xfId="5805"/>
    <cellStyle name="强调文字颜色 1 2 2 2 2" xfId="5806"/>
    <cellStyle name="强调文字颜色 1 2 2 3" xfId="5807"/>
    <cellStyle name="强调文字颜色 1 2 2 4" xfId="5808"/>
    <cellStyle name="强调文字颜色 1 2 2 5" xfId="5809"/>
    <cellStyle name="强调文字颜色 1 2 2 6" xfId="5810"/>
    <cellStyle name="强调文字颜色 1 2 3" xfId="5811"/>
    <cellStyle name="强调文字颜色 1 2 3 2" xfId="5812"/>
    <cellStyle name="强调文字颜色 1 2 3 2 2" xfId="3408"/>
    <cellStyle name="强调文字颜色 1 2 3 3" xfId="5813"/>
    <cellStyle name="强调文字颜色 1 2 3 4" xfId="5814"/>
    <cellStyle name="强调文字颜色 1 2 3 5" xfId="5815"/>
    <cellStyle name="强调文字颜色 1 2 3 6" xfId="5816"/>
    <cellStyle name="强调文字颜色 1 2 4" xfId="5817"/>
    <cellStyle name="强调文字颜色 1 2 4 2" xfId="5818"/>
    <cellStyle name="强调文字颜色 1 2 4 2 2" xfId="1031"/>
    <cellStyle name="强调文字颜色 1 2 4 3" xfId="5819"/>
    <cellStyle name="强调文字颜色 1 2 4 4" xfId="5820"/>
    <cellStyle name="强调文字颜色 1 2 4 5" xfId="5821"/>
    <cellStyle name="强调文字颜色 1 2 5" xfId="5822"/>
    <cellStyle name="强调文字颜色 1 2 5 2" xfId="5823"/>
    <cellStyle name="强调文字颜色 1 2 5 3" xfId="5824"/>
    <cellStyle name="强调文字颜色 1 2 5 4" xfId="5825"/>
    <cellStyle name="强调文字颜色 1 2 6" xfId="5826"/>
    <cellStyle name="强调文字颜色 1 2 6 2" xfId="5827"/>
    <cellStyle name="强调文字颜色 1 2 7" xfId="5828"/>
    <cellStyle name="强调文字颜色 1 2 8" xfId="5829"/>
    <cellStyle name="强调文字颜色 1 2 9" xfId="5830"/>
    <cellStyle name="强调文字颜色 1 3" xfId="5831"/>
    <cellStyle name="强调文字颜色 1 3 2" xfId="5832"/>
    <cellStyle name="强调文字颜色 1 3 2 2" xfId="5833"/>
    <cellStyle name="强调文字颜色 1 3 3" xfId="5834"/>
    <cellStyle name="强调文字颜色 1 3 4" xfId="5835"/>
    <cellStyle name="强调文字颜色 1 3 5" xfId="5836"/>
    <cellStyle name="强调文字颜色 1 3 6" xfId="5837"/>
    <cellStyle name="强调文字颜色 1 4" xfId="5838"/>
    <cellStyle name="强调文字颜色 1 4 2" xfId="5839"/>
    <cellStyle name="强调文字颜色 1 4 3" xfId="5840"/>
    <cellStyle name="强调文字颜色 1 4 4" xfId="5841"/>
    <cellStyle name="强调文字颜色 1 5" xfId="5842"/>
    <cellStyle name="强调文字颜色 1 6" xfId="5843"/>
    <cellStyle name="强调文字颜色 2 2" xfId="5844"/>
    <cellStyle name="强调文字颜色 2 2 2" xfId="5845"/>
    <cellStyle name="强调文字颜色 2 2 2 2" xfId="295"/>
    <cellStyle name="强调文字颜色 2 2 2 2 2" xfId="301"/>
    <cellStyle name="强调文字颜色 2 2 2 3" xfId="381"/>
    <cellStyle name="强调文字颜色 2 2 2 4" xfId="395"/>
    <cellStyle name="强调文字颜色 2 2 2 5" xfId="405"/>
    <cellStyle name="强调文字颜色 2 2 2 6" xfId="419"/>
    <cellStyle name="强调文字颜色 2 2 3" xfId="5846"/>
    <cellStyle name="强调文字颜色 2 2 3 2" xfId="623"/>
    <cellStyle name="强调文字颜色 2 2 3 2 2" xfId="634"/>
    <cellStyle name="强调文字颜色 2 2 3 3" xfId="387"/>
    <cellStyle name="强调文字颜色 2 2 3 4" xfId="772"/>
    <cellStyle name="强调文字颜色 2 2 3 5" xfId="499"/>
    <cellStyle name="强调文字颜色 2 2 3 6" xfId="515"/>
    <cellStyle name="强调文字颜色 2 2 4" xfId="5847"/>
    <cellStyle name="强调文字颜色 2 2 4 2" xfId="94"/>
    <cellStyle name="强调文字颜色 2 2 4 2 2" xfId="135"/>
    <cellStyle name="强调文字颜色 2 2 4 3" xfId="811"/>
    <cellStyle name="强调文字颜色 2 2 4 4" xfId="148"/>
    <cellStyle name="强调文字颜色 2 2 4 5" xfId="921"/>
    <cellStyle name="强调文字颜色 2 2 5" xfId="5848"/>
    <cellStyle name="强调文字颜色 2 2 5 2" xfId="1033"/>
    <cellStyle name="强调文字颜色 2 2 5 3" xfId="1135"/>
    <cellStyle name="强调文字颜色 2 2 5 4" xfId="1145"/>
    <cellStyle name="强调文字颜色 2 2 6" xfId="5849"/>
    <cellStyle name="强调文字颜色 2 2 6 2" xfId="1345"/>
    <cellStyle name="强调文字颜色 2 2 7" xfId="5850"/>
    <cellStyle name="强调文字颜色 2 2 8" xfId="5851"/>
    <cellStyle name="强调文字颜色 2 2 9" xfId="5852"/>
    <cellStyle name="强调文字颜色 2 3" xfId="5853"/>
    <cellStyle name="强调文字颜色 2 3 2" xfId="5854"/>
    <cellStyle name="强调文字颜色 2 3 2 2" xfId="5855"/>
    <cellStyle name="强调文字颜色 2 3 3" xfId="5856"/>
    <cellStyle name="强调文字颜色 2 3 4" xfId="5857"/>
    <cellStyle name="强调文字颜色 2 3 5" xfId="5858"/>
    <cellStyle name="强调文字颜色 2 3 6" xfId="5859"/>
    <cellStyle name="强调文字颜色 2 4" xfId="5860"/>
    <cellStyle name="强调文字颜色 2 4 2" xfId="5861"/>
    <cellStyle name="强调文字颜色 2 4 3" xfId="5862"/>
    <cellStyle name="强调文字颜色 2 4 4" xfId="5863"/>
    <cellStyle name="强调文字颜色 2 5" xfId="5864"/>
    <cellStyle name="强调文字颜色 2 6" xfId="5865"/>
    <cellStyle name="强调文字颜色 3 2" xfId="5866"/>
    <cellStyle name="强调文字颜色 3 2 2" xfId="5867"/>
    <cellStyle name="强调文字颜色 3 2 2 2" xfId="5868"/>
    <cellStyle name="强调文字颜色 3 2 2 2 2" xfId="5869"/>
    <cellStyle name="强调文字颜色 3 2 2 3" xfId="5870"/>
    <cellStyle name="强调文字颜色 3 2 2 4" xfId="5871"/>
    <cellStyle name="强调文字颜色 3 2 2 5" xfId="5872"/>
    <cellStyle name="强调文字颜色 3 2 2 6" xfId="5873"/>
    <cellStyle name="强调文字颜色 3 2 3" xfId="5874"/>
    <cellStyle name="强调文字颜色 3 2 3 2" xfId="5875"/>
    <cellStyle name="强调文字颜色 3 2 3 2 2" xfId="5876"/>
    <cellStyle name="强调文字颜色 3 2 3 3" xfId="5877"/>
    <cellStyle name="强调文字颜色 3 2 3 4" xfId="5878"/>
    <cellStyle name="强调文字颜色 3 2 3 5" xfId="5879"/>
    <cellStyle name="强调文字颜色 3 2 3 6" xfId="5880"/>
    <cellStyle name="强调文字颜色 3 2 4" xfId="5881"/>
    <cellStyle name="强调文字颜色 3 2 4 2" xfId="5882"/>
    <cellStyle name="强调文字颜色 3 2 4 2 2" xfId="5883"/>
    <cellStyle name="强调文字颜色 3 2 4 3" xfId="5884"/>
    <cellStyle name="强调文字颜色 3 2 4 4" xfId="5885"/>
    <cellStyle name="强调文字颜色 3 2 4 5" xfId="5886"/>
    <cellStyle name="强调文字颜色 3 2 5" xfId="5887"/>
    <cellStyle name="强调文字颜色 3 2 5 2" xfId="5888"/>
    <cellStyle name="强调文字颜色 3 2 5 3" xfId="5889"/>
    <cellStyle name="强调文字颜色 3 2 5 4" xfId="5890"/>
    <cellStyle name="强调文字颜色 3 2 6" xfId="5891"/>
    <cellStyle name="强调文字颜色 3 2 6 2" xfId="5892"/>
    <cellStyle name="强调文字颜色 3 2 7" xfId="5893"/>
    <cellStyle name="强调文字颜色 3 2 8" xfId="5894"/>
    <cellStyle name="强调文字颜色 3 2 9" xfId="5895"/>
    <cellStyle name="强调文字颜色 3 3" xfId="5896"/>
    <cellStyle name="强调文字颜色 3 3 2" xfId="5897"/>
    <cellStyle name="强调文字颜色 3 3 2 2" xfId="5898"/>
    <cellStyle name="强调文字颜色 3 3 3" xfId="5899"/>
    <cellStyle name="强调文字颜色 3 3 4" xfId="5900"/>
    <cellStyle name="强调文字颜色 3 3 5" xfId="5901"/>
    <cellStyle name="强调文字颜色 3 3 6" xfId="5902"/>
    <cellStyle name="强调文字颜色 3 4" xfId="5903"/>
    <cellStyle name="强调文字颜色 3 4 2" xfId="5904"/>
    <cellStyle name="强调文字颜色 3 4 3" xfId="5905"/>
    <cellStyle name="强调文字颜色 3 4 4" xfId="5906"/>
    <cellStyle name="强调文字颜色 3 5" xfId="5907"/>
    <cellStyle name="强调文字颜色 3 6" xfId="5908"/>
    <cellStyle name="强调文字颜色 4 2" xfId="5909"/>
    <cellStyle name="强调文字颜色 4 2 2" xfId="5910"/>
    <cellStyle name="强调文字颜色 4 2 2 2" xfId="5911"/>
    <cellStyle name="强调文字颜色 4 2 2 2 2" xfId="5912"/>
    <cellStyle name="强调文字颜色 4 2 2 3" xfId="5913"/>
    <cellStyle name="强调文字颜色 4 2 2 4" xfId="5914"/>
    <cellStyle name="强调文字颜色 4 2 2 5" xfId="5915"/>
    <cellStyle name="强调文字颜色 4 2 2 6" xfId="2455"/>
    <cellStyle name="强调文字颜色 4 2 3" xfId="5916"/>
    <cellStyle name="强调文字颜色 4 2 3 2" xfId="5918"/>
    <cellStyle name="强调文字颜色 4 2 3 2 2" xfId="5919"/>
    <cellStyle name="强调文字颜色 4 2 3 3" xfId="5921"/>
    <cellStyle name="强调文字颜色 4 2 3 4" xfId="5923"/>
    <cellStyle name="强调文字颜色 4 2 3 5" xfId="5924"/>
    <cellStyle name="强调文字颜色 4 2 3 6" xfId="5925"/>
    <cellStyle name="强调文字颜色 4 2 4" xfId="5926"/>
    <cellStyle name="强调文字颜色 4 2 4 2" xfId="5928"/>
    <cellStyle name="强调文字颜色 4 2 4 2 2" xfId="5390"/>
    <cellStyle name="强调文字颜色 4 2 4 3" xfId="5930"/>
    <cellStyle name="强调文字颜色 4 2 4 4" xfId="5932"/>
    <cellStyle name="强调文字颜色 4 2 4 5" xfId="5933"/>
    <cellStyle name="强调文字颜色 4 2 5" xfId="5934"/>
    <cellStyle name="强调文字颜色 4 2 5 2" xfId="5936"/>
    <cellStyle name="强调文字颜色 4 2 5 3" xfId="5938"/>
    <cellStyle name="强调文字颜色 4 2 5 4" xfId="5940"/>
    <cellStyle name="强调文字颜色 4 2 6" xfId="5941"/>
    <cellStyle name="强调文字颜色 4 2 6 2" xfId="5943"/>
    <cellStyle name="强调文字颜色 4 2 7" xfId="5944"/>
    <cellStyle name="强调文字颜色 4 2 8" xfId="5945"/>
    <cellStyle name="强调文字颜色 4 2 9" xfId="5946"/>
    <cellStyle name="强调文字颜色 4 3" xfId="5947"/>
    <cellStyle name="强调文字颜色 4 3 2" xfId="5948"/>
    <cellStyle name="强调文字颜色 4 3 2 2" xfId="5949"/>
    <cellStyle name="强调文字颜色 4 3 3" xfId="5950"/>
    <cellStyle name="强调文字颜色 4 3 4" xfId="5951"/>
    <cellStyle name="强调文字颜色 4 3 5" xfId="5952"/>
    <cellStyle name="强调文字颜色 4 3 6" xfId="5953"/>
    <cellStyle name="强调文字颜色 4 4" xfId="5954"/>
    <cellStyle name="强调文字颜色 4 4 2" xfId="5955"/>
    <cellStyle name="强调文字颜色 4 4 3" xfId="5956"/>
    <cellStyle name="强调文字颜色 4 4 4" xfId="5957"/>
    <cellStyle name="强调文字颜色 4 5" xfId="5958"/>
    <cellStyle name="强调文字颜色 4 6" xfId="5959"/>
    <cellStyle name="强调文字颜色 5 2" xfId="5960"/>
    <cellStyle name="强调文字颜色 5 2 2" xfId="5961"/>
    <cellStyle name="强调文字颜色 5 2 2 2" xfId="5962"/>
    <cellStyle name="强调文字颜色 5 2 2 2 2" xfId="5963"/>
    <cellStyle name="强调文字颜色 5 2 2 3" xfId="5964"/>
    <cellStyle name="强调文字颜色 5 2 2 4" xfId="5965"/>
    <cellStyle name="强调文字颜色 5 2 2 5" xfId="5966"/>
    <cellStyle name="强调文字颜色 5 2 2 6" xfId="5967"/>
    <cellStyle name="强调文字颜色 5 2 3" xfId="5968"/>
    <cellStyle name="强调文字颜色 5 2 3 2" xfId="5969"/>
    <cellStyle name="强调文字颜色 5 2 3 2 2" xfId="5970"/>
    <cellStyle name="强调文字颜色 5 2 3 3" xfId="5971"/>
    <cellStyle name="强调文字颜色 5 2 3 4" xfId="5972"/>
    <cellStyle name="强调文字颜色 5 2 3 5" xfId="5973"/>
    <cellStyle name="强调文字颜色 5 2 3 6" xfId="5974"/>
    <cellStyle name="强调文字颜色 5 2 4" xfId="5975"/>
    <cellStyle name="强调文字颜色 5 2 4 2" xfId="5976"/>
    <cellStyle name="强调文字颜色 5 2 4 2 2" xfId="5977"/>
    <cellStyle name="强调文字颜色 5 2 4 3" xfId="5978"/>
    <cellStyle name="强调文字颜色 5 2 4 4" xfId="5979"/>
    <cellStyle name="强调文字颜色 5 2 4 5" xfId="5980"/>
    <cellStyle name="强调文字颜色 5 2 5" xfId="5981"/>
    <cellStyle name="强调文字颜色 5 2 5 2" xfId="5982"/>
    <cellStyle name="强调文字颜色 5 2 5 3" xfId="5983"/>
    <cellStyle name="强调文字颜色 5 2 5 4" xfId="5984"/>
    <cellStyle name="强调文字颜色 5 2 6" xfId="5986"/>
    <cellStyle name="强调文字颜色 5 2 6 2" xfId="5988"/>
    <cellStyle name="强调文字颜色 5 2 7" xfId="5990"/>
    <cellStyle name="强调文字颜色 5 2 8" xfId="5992"/>
    <cellStyle name="强调文字颜色 5 2 9" xfId="5994"/>
    <cellStyle name="强调文字颜色 5 3" xfId="5995"/>
    <cellStyle name="强调文字颜色 5 3 2" xfId="5996"/>
    <cellStyle name="强调文字颜色 5 3 2 2" xfId="5997"/>
    <cellStyle name="强调文字颜色 5 3 3" xfId="5998"/>
    <cellStyle name="强调文字颜色 5 3 4" xfId="5999"/>
    <cellStyle name="强调文字颜色 5 3 5" xfId="6000"/>
    <cellStyle name="强调文字颜色 5 3 6" xfId="6002"/>
    <cellStyle name="强调文字颜色 5 4" xfId="6003"/>
    <cellStyle name="强调文字颜色 5 4 2" xfId="6004"/>
    <cellStyle name="强调文字颜色 5 4 3" xfId="6005"/>
    <cellStyle name="强调文字颜色 5 4 4" xfId="6006"/>
    <cellStyle name="强调文字颜色 5 5" xfId="6007"/>
    <cellStyle name="强调文字颜色 5 6" xfId="6008"/>
    <cellStyle name="强调文字颜色 6 2" xfId="6009"/>
    <cellStyle name="强调文字颜色 6 2 2" xfId="6010"/>
    <cellStyle name="强调文字颜色 6 2 2 2" xfId="6011"/>
    <cellStyle name="强调文字颜色 6 2 2 2 2" xfId="6012"/>
    <cellStyle name="强调文字颜色 6 2 2 3" xfId="6013"/>
    <cellStyle name="强调文字颜色 6 2 2 4" xfId="6014"/>
    <cellStyle name="强调文字颜色 6 2 2 5" xfId="6015"/>
    <cellStyle name="强调文字颜色 6 2 2 6" xfId="6016"/>
    <cellStyle name="强调文字颜色 6 2 3" xfId="6017"/>
    <cellStyle name="强调文字颜色 6 2 3 2" xfId="6018"/>
    <cellStyle name="强调文字颜色 6 2 3 2 2" xfId="6019"/>
    <cellStyle name="强调文字颜色 6 2 3 3" xfId="6020"/>
    <cellStyle name="强调文字颜色 6 2 3 4" xfId="6021"/>
    <cellStyle name="强调文字颜色 6 2 3 5" xfId="6022"/>
    <cellStyle name="强调文字颜色 6 2 3 6" xfId="3266"/>
    <cellStyle name="强调文字颜色 6 2 4" xfId="6023"/>
    <cellStyle name="强调文字颜色 6 2 4 2" xfId="6024"/>
    <cellStyle name="强调文字颜色 6 2 4 2 2" xfId="6025"/>
    <cellStyle name="强调文字颜色 6 2 4 3" xfId="6026"/>
    <cellStyle name="强调文字颜色 6 2 4 4" xfId="6027"/>
    <cellStyle name="强调文字颜色 6 2 4 5" xfId="6028"/>
    <cellStyle name="强调文字颜色 6 2 5" xfId="6029"/>
    <cellStyle name="强调文字颜色 6 2 5 2" xfId="6030"/>
    <cellStyle name="强调文字颜色 6 2 5 3" xfId="6031"/>
    <cellStyle name="强调文字颜色 6 2 5 4" xfId="6032"/>
    <cellStyle name="强调文字颜色 6 2 6" xfId="6033"/>
    <cellStyle name="强调文字颜色 6 2 6 2" xfId="6034"/>
    <cellStyle name="强调文字颜色 6 2 7" xfId="6035"/>
    <cellStyle name="强调文字颜色 6 2 8" xfId="6036"/>
    <cellStyle name="强调文字颜色 6 2 9" xfId="6037"/>
    <cellStyle name="强调文字颜色 6 3" xfId="6038"/>
    <cellStyle name="强调文字颜色 6 3 2" xfId="6039"/>
    <cellStyle name="强调文字颜色 6 3 2 2" xfId="6040"/>
    <cellStyle name="强调文字颜色 6 3 3" xfId="6041"/>
    <cellStyle name="强调文字颜色 6 3 4" xfId="6042"/>
    <cellStyle name="强调文字颜色 6 3 5" xfId="6043"/>
    <cellStyle name="强调文字颜色 6 3 6" xfId="6044"/>
    <cellStyle name="强调文字颜色 6 4" xfId="6045"/>
    <cellStyle name="强调文字颜色 6 4 2" xfId="6046"/>
    <cellStyle name="强调文字颜色 6 4 3" xfId="6047"/>
    <cellStyle name="强调文字颜色 6 4 4" xfId="6048"/>
    <cellStyle name="强调文字颜色 6 5" xfId="6049"/>
    <cellStyle name="强调文字颜色 6 6" xfId="6050"/>
    <cellStyle name="适中 2" xfId="6051"/>
    <cellStyle name="适中 2 2" xfId="6052"/>
    <cellStyle name="适中 2 2 2" xfId="6053"/>
    <cellStyle name="适中 2 2 2 2" xfId="6054"/>
    <cellStyle name="适中 2 2 3" xfId="6055"/>
    <cellStyle name="适中 2 2 4" xfId="6056"/>
    <cellStyle name="适中 2 2 5" xfId="6057"/>
    <cellStyle name="适中 2 2 6" xfId="6058"/>
    <cellStyle name="适中 2 3" xfId="6059"/>
    <cellStyle name="适中 2 3 2" xfId="6060"/>
    <cellStyle name="适中 2 3 2 2" xfId="6061"/>
    <cellStyle name="适中 2 3 3" xfId="4575"/>
    <cellStyle name="适中 2 3 4" xfId="4582"/>
    <cellStyle name="适中 2 3 5" xfId="4589"/>
    <cellStyle name="适中 2 3 6" xfId="4599"/>
    <cellStyle name="适中 2 4" xfId="6062"/>
    <cellStyle name="适中 2 4 2" xfId="6063"/>
    <cellStyle name="适中 2 4 2 2" xfId="6064"/>
    <cellStyle name="适中 2 4 3" xfId="6065"/>
    <cellStyle name="适中 2 4 4" xfId="6066"/>
    <cellStyle name="适中 2 4 5" xfId="6067"/>
    <cellStyle name="适中 2 5" xfId="6068"/>
    <cellStyle name="适中 2 5 2" xfId="6069"/>
    <cellStyle name="适中 2 5 3" xfId="6070"/>
    <cellStyle name="适中 2 5 4" xfId="6071"/>
    <cellStyle name="适中 2 6" xfId="6072"/>
    <cellStyle name="适中 2 6 2" xfId="60"/>
    <cellStyle name="适中 2 7" xfId="6073"/>
    <cellStyle name="适中 2 8" xfId="6074"/>
    <cellStyle name="适中 2 9" xfId="6075"/>
    <cellStyle name="适中 3" xfId="6076"/>
    <cellStyle name="适中 3 2" xfId="6077"/>
    <cellStyle name="适中 3 2 2" xfId="6078"/>
    <cellStyle name="适中 3 3" xfId="6079"/>
    <cellStyle name="适中 3 4" xfId="6080"/>
    <cellStyle name="适中 3 5" xfId="6081"/>
    <cellStyle name="适中 3 6" xfId="6082"/>
    <cellStyle name="适中 4" xfId="6083"/>
    <cellStyle name="适中 4 2" xfId="6084"/>
    <cellStyle name="适中 4 3" xfId="6085"/>
    <cellStyle name="适中 4 4" xfId="6086"/>
    <cellStyle name="适中 5" xfId="6087"/>
    <cellStyle name="输出 2" xfId="6088"/>
    <cellStyle name="输出 2 10" xfId="6089"/>
    <cellStyle name="输出 2 10 2" xfId="6090"/>
    <cellStyle name="输出 2 11" xfId="6091"/>
    <cellStyle name="输出 2 12" xfId="6092"/>
    <cellStyle name="输出 2 13" xfId="6093"/>
    <cellStyle name="输出 2 2" xfId="6094"/>
    <cellStyle name="输出 2 2 10" xfId="6095"/>
    <cellStyle name="输出 2 2 11" xfId="6096"/>
    <cellStyle name="输出 2 2 12" xfId="4941"/>
    <cellStyle name="输出 2 2 13" xfId="4943"/>
    <cellStyle name="输出 2 2 2" xfId="6097"/>
    <cellStyle name="输出 2 2 2 2" xfId="6098"/>
    <cellStyle name="输出 2 2 2 2 2" xfId="4341"/>
    <cellStyle name="输出 2 2 2 2 2 2" xfId="6099"/>
    <cellStyle name="输出 2 2 2 2 3" xfId="4344"/>
    <cellStyle name="输出 2 2 2 2 4" xfId="4347"/>
    <cellStyle name="输出 2 2 2 2 5" xfId="6101"/>
    <cellStyle name="输出 2 2 2 3" xfId="6102"/>
    <cellStyle name="输出 2 2 2 3 2" xfId="6103"/>
    <cellStyle name="输出 2 2 2 3 3" xfId="6105"/>
    <cellStyle name="输出 2 2 2 3 4" xfId="6106"/>
    <cellStyle name="输出 2 2 2 4" xfId="6107"/>
    <cellStyle name="输出 2 2 2 4 2" xfId="6108"/>
    <cellStyle name="输出 2 2 2 5" xfId="6109"/>
    <cellStyle name="输出 2 2 2 6" xfId="6110"/>
    <cellStyle name="输出 2 2 2 7" xfId="6111"/>
    <cellStyle name="输出 2 2 2 8" xfId="6112"/>
    <cellStyle name="输出 2 2 3" xfId="6113"/>
    <cellStyle name="输出 2 2 3 2" xfId="157"/>
    <cellStyle name="输出 2 2 3 2 2" xfId="6114"/>
    <cellStyle name="输出 2 2 3 2 2 2" xfId="6115"/>
    <cellStyle name="输出 2 2 3 2 3" xfId="6116"/>
    <cellStyle name="输出 2 2 3 2 4" xfId="6117"/>
    <cellStyle name="输出 2 2 3 2 5" xfId="6118"/>
    <cellStyle name="输出 2 2 3 3" xfId="6119"/>
    <cellStyle name="输出 2 2 3 3 2" xfId="6120"/>
    <cellStyle name="输出 2 2 3 3 3" xfId="6121"/>
    <cellStyle name="输出 2 2 3 3 4" xfId="6122"/>
    <cellStyle name="输出 2 2 3 4" xfId="6123"/>
    <cellStyle name="输出 2 2 3 4 2" xfId="6124"/>
    <cellStyle name="输出 2 2 3 5" xfId="6125"/>
    <cellStyle name="输出 2 2 3 6" xfId="6126"/>
    <cellStyle name="输出 2 2 3 7" xfId="6127"/>
    <cellStyle name="输出 2 2 3 8" xfId="6128"/>
    <cellStyle name="输出 2 2 4" xfId="6129"/>
    <cellStyle name="输出 2 2 4 2" xfId="6130"/>
    <cellStyle name="输出 2 2 4 2 2" xfId="6131"/>
    <cellStyle name="输出 2 2 4 2 2 2" xfId="6132"/>
    <cellStyle name="输出 2 2 4 2 3" xfId="6133"/>
    <cellStyle name="输出 2 2 4 2 4" xfId="6134"/>
    <cellStyle name="输出 2 2 4 2 5" xfId="6135"/>
    <cellStyle name="输出 2 2 4 3" xfId="6136"/>
    <cellStyle name="输出 2 2 4 3 2" xfId="6137"/>
    <cellStyle name="输出 2 2 4 3 3" xfId="6138"/>
    <cellStyle name="输出 2 2 4 3 4" xfId="6139"/>
    <cellStyle name="输出 2 2 4 4" xfId="6140"/>
    <cellStyle name="输出 2 2 4 4 2" xfId="6141"/>
    <cellStyle name="输出 2 2 4 5" xfId="6142"/>
    <cellStyle name="输出 2 2 4 6" xfId="6143"/>
    <cellStyle name="输出 2 2 4 7" xfId="6144"/>
    <cellStyle name="输出 2 2 4 8" xfId="6145"/>
    <cellStyle name="输出 2 2 5" xfId="6146"/>
    <cellStyle name="输出 2 2 5 2" xfId="6147"/>
    <cellStyle name="输出 2 2 5 2 2" xfId="6148"/>
    <cellStyle name="输出 2 2 5 2 2 2" xfId="6149"/>
    <cellStyle name="输出 2 2 5 2 3" xfId="6150"/>
    <cellStyle name="输出 2 2 5 2 4" xfId="6151"/>
    <cellStyle name="输出 2 2 5 2 5" xfId="6152"/>
    <cellStyle name="输出 2 2 5 3" xfId="6153"/>
    <cellStyle name="输出 2 2 5 3 2" xfId="6154"/>
    <cellStyle name="输出 2 2 5 3 3" xfId="6155"/>
    <cellStyle name="输出 2 2 5 3 4" xfId="6156"/>
    <cellStyle name="输出 2 2 5 4" xfId="6157"/>
    <cellStyle name="输出 2 2 5 4 2" xfId="6158"/>
    <cellStyle name="输出 2 2 5 5" xfId="6159"/>
    <cellStyle name="输出 2 2 5 6" xfId="6160"/>
    <cellStyle name="输出 2 2 5 7" xfId="6162"/>
    <cellStyle name="输出 2 2 5 8" xfId="6164"/>
    <cellStyle name="输出 2 2 6" xfId="6165"/>
    <cellStyle name="输出 2 2 6 2" xfId="6166"/>
    <cellStyle name="输出 2 2 6 2 2" xfId="6167"/>
    <cellStyle name="输出 2 2 6 2 2 2" xfId="6168"/>
    <cellStyle name="输出 2 2 6 2 3" xfId="6169"/>
    <cellStyle name="输出 2 2 6 2 4" xfId="6170"/>
    <cellStyle name="输出 2 2 6 2 5" xfId="1337"/>
    <cellStyle name="输出 2 2 6 3" xfId="5450"/>
    <cellStyle name="输出 2 2 6 3 2" xfId="5452"/>
    <cellStyle name="输出 2 2 6 3 3" xfId="6171"/>
    <cellStyle name="输出 2 2 6 3 4" xfId="6172"/>
    <cellStyle name="输出 2 2 6 4" xfId="5454"/>
    <cellStyle name="输出 2 2 6 4 2" xfId="6173"/>
    <cellStyle name="输出 2 2 6 5" xfId="5456"/>
    <cellStyle name="输出 2 2 6 6" xfId="6174"/>
    <cellStyle name="输出 2 2 6 7" xfId="6176"/>
    <cellStyle name="输出 2 2 6 8" xfId="6178"/>
    <cellStyle name="输出 2 2 7" xfId="6179"/>
    <cellStyle name="输出 2 2 7 2" xfId="6180"/>
    <cellStyle name="输出 2 2 7 2 2" xfId="6181"/>
    <cellStyle name="输出 2 2 7 3" xfId="5459"/>
    <cellStyle name="输出 2 2 7 4" xfId="5461"/>
    <cellStyle name="输出 2 2 7 5" xfId="6182"/>
    <cellStyle name="输出 2 2 8" xfId="6183"/>
    <cellStyle name="输出 2 2 8 2" xfId="6184"/>
    <cellStyle name="输出 2 2 8 3" xfId="5464"/>
    <cellStyle name="输出 2 2 8 4" xfId="6185"/>
    <cellStyle name="输出 2 2 9" xfId="6186"/>
    <cellStyle name="输出 2 2 9 2" xfId="6187"/>
    <cellStyle name="输出 2 3" xfId="6188"/>
    <cellStyle name="输出 2 3 2" xfId="6189"/>
    <cellStyle name="输出 2 3 2 2" xfId="6190"/>
    <cellStyle name="输出 2 3 2 2 2" xfId="47"/>
    <cellStyle name="输出 2 3 2 3" xfId="6191"/>
    <cellStyle name="输出 2 3 2 4" xfId="3198"/>
    <cellStyle name="输出 2 3 2 5" xfId="6192"/>
    <cellStyle name="输出 2 3 3" xfId="6193"/>
    <cellStyle name="输出 2 3 3 2" xfId="1119"/>
    <cellStyle name="输出 2 3 3 3" xfId="6194"/>
    <cellStyle name="输出 2 3 3 4" xfId="6195"/>
    <cellStyle name="输出 2 3 4" xfId="3995"/>
    <cellStyle name="输出 2 3 4 2" xfId="3997"/>
    <cellStyle name="输出 2 3 5" xfId="4015"/>
    <cellStyle name="输出 2 3 6" xfId="4020"/>
    <cellStyle name="输出 2 3 7" xfId="4025"/>
    <cellStyle name="输出 2 3 8" xfId="3367"/>
    <cellStyle name="输出 2 4" xfId="6196"/>
    <cellStyle name="输出 2 4 2" xfId="6197"/>
    <cellStyle name="输出 2 4 2 2" xfId="6198"/>
    <cellStyle name="输出 2 4 2 2 2" xfId="6199"/>
    <cellStyle name="输出 2 4 2 3" xfId="6200"/>
    <cellStyle name="输出 2 4 2 4" xfId="6201"/>
    <cellStyle name="输出 2 4 2 5" xfId="6202"/>
    <cellStyle name="输出 2 4 3" xfId="6203"/>
    <cellStyle name="输出 2 4 3 2" xfId="6204"/>
    <cellStyle name="输出 2 4 3 3" xfId="6205"/>
    <cellStyle name="输出 2 4 3 4" xfId="6206"/>
    <cellStyle name="输出 2 4 4" xfId="4033"/>
    <cellStyle name="输出 2 4 4 2" xfId="4035"/>
    <cellStyle name="输出 2 4 5" xfId="4039"/>
    <cellStyle name="输出 2 4 6" xfId="4044"/>
    <cellStyle name="输出 2 4 7" xfId="3617"/>
    <cellStyle name="输出 2 4 8" xfId="3407"/>
    <cellStyle name="输出 2 5" xfId="6207"/>
    <cellStyle name="输出 2 5 2" xfId="6208"/>
    <cellStyle name="输出 2 5 2 2" xfId="6209"/>
    <cellStyle name="输出 2 5 2 2 2" xfId="6210"/>
    <cellStyle name="输出 2 5 2 3" xfId="6211"/>
    <cellStyle name="输出 2 5 2 4" xfId="6212"/>
    <cellStyle name="输出 2 5 2 5" xfId="6213"/>
    <cellStyle name="输出 2 5 3" xfId="6214"/>
    <cellStyle name="输出 2 5 3 2" xfId="6215"/>
    <cellStyle name="输出 2 5 3 3" xfId="6216"/>
    <cellStyle name="输出 2 5 3 4" xfId="6217"/>
    <cellStyle name="输出 2 5 4" xfId="4049"/>
    <cellStyle name="输出 2 5 4 2" xfId="4051"/>
    <cellStyle name="输出 2 5 5" xfId="1995"/>
    <cellStyle name="输出 2 5 6" xfId="2000"/>
    <cellStyle name="输出 2 5 7" xfId="2003"/>
    <cellStyle name="输出 2 5 8" xfId="2006"/>
    <cellStyle name="输出 2 6" xfId="6218"/>
    <cellStyle name="输出 2 6 2" xfId="6219"/>
    <cellStyle name="输出 2 6 2 2" xfId="6220"/>
    <cellStyle name="输出 2 6 3" xfId="6221"/>
    <cellStyle name="输出 2 6 4" xfId="4055"/>
    <cellStyle name="输出 2 6 5" xfId="2011"/>
    <cellStyle name="输出 2 6 6" xfId="2015"/>
    <cellStyle name="输出 2 7" xfId="6222"/>
    <cellStyle name="输出 2 7 2" xfId="3449"/>
    <cellStyle name="输出 2 7 2 2" xfId="6223"/>
    <cellStyle name="输出 2 7 3" xfId="3989"/>
    <cellStyle name="输出 2 7 4" xfId="3991"/>
    <cellStyle name="输出 2 7 5" xfId="2021"/>
    <cellStyle name="输出 2 7 6" xfId="2026"/>
    <cellStyle name="输出 2 8" xfId="6224"/>
    <cellStyle name="输出 2 8 2" xfId="6225"/>
    <cellStyle name="输出 2 8 2 2" xfId="6226"/>
    <cellStyle name="输出 2 8 3" xfId="6227"/>
    <cellStyle name="输出 2 8 4" xfId="3740"/>
    <cellStyle name="输出 2 8 5" xfId="2035"/>
    <cellStyle name="输出 2 9" xfId="6228"/>
    <cellStyle name="输出 2 9 2" xfId="6229"/>
    <cellStyle name="输出 2 9 3" xfId="6230"/>
    <cellStyle name="输出 2 9 4" xfId="4062"/>
    <cellStyle name="输出 3" xfId="6231"/>
    <cellStyle name="输出 3 2" xfId="6232"/>
    <cellStyle name="输出 3 2 2" xfId="6233"/>
    <cellStyle name="输出 3 3" xfId="6234"/>
    <cellStyle name="输出 3 4" xfId="6235"/>
    <cellStyle name="输出 3 5" xfId="6236"/>
    <cellStyle name="输出 3 6" xfId="6237"/>
    <cellStyle name="输出 4" xfId="6238"/>
    <cellStyle name="输出 4 2" xfId="6239"/>
    <cellStyle name="输出 4 3" xfId="6240"/>
    <cellStyle name="输出 4 4" xfId="6241"/>
    <cellStyle name="输出 5" xfId="6242"/>
    <cellStyle name="输出 6" xfId="6243"/>
    <cellStyle name="输入 2" xfId="3743"/>
    <cellStyle name="输入 2 10" xfId="6244"/>
    <cellStyle name="输入 2 10 2" xfId="6245"/>
    <cellStyle name="输入 2 10 2 2" xfId="6246"/>
    <cellStyle name="输入 2 10 3" xfId="6247"/>
    <cellStyle name="输入 2 10 4" xfId="6248"/>
    <cellStyle name="输入 2 10 5" xfId="6249"/>
    <cellStyle name="输入 2 10 6" xfId="6250"/>
    <cellStyle name="输入 2 11" xfId="6251"/>
    <cellStyle name="输入 2 11 2" xfId="6252"/>
    <cellStyle name="输入 2 11 2 2" xfId="6253"/>
    <cellStyle name="输入 2 11 3" xfId="6254"/>
    <cellStyle name="输入 2 11 4" xfId="6255"/>
    <cellStyle name="输入 2 11 5" xfId="6256"/>
    <cellStyle name="输入 2 11 6" xfId="6257"/>
    <cellStyle name="输入 2 12" xfId="6258"/>
    <cellStyle name="输入 2 12 2" xfId="6260"/>
    <cellStyle name="输入 2 12 2 2" xfId="6261"/>
    <cellStyle name="输入 2 12 3" xfId="6263"/>
    <cellStyle name="输入 2 12 4" xfId="6264"/>
    <cellStyle name="输入 2 12 5" xfId="6265"/>
    <cellStyle name="输入 2 13" xfId="6266"/>
    <cellStyle name="输入 2 13 2" xfId="6268"/>
    <cellStyle name="输入 2 13 3" xfId="6269"/>
    <cellStyle name="输入 2 13 4" xfId="6270"/>
    <cellStyle name="输入 2 14" xfId="6271"/>
    <cellStyle name="输入 2 14 2" xfId="6272"/>
    <cellStyle name="输入 2 15" xfId="6273"/>
    <cellStyle name="输入 2 16" xfId="6274"/>
    <cellStyle name="输入 2 17" xfId="6275"/>
    <cellStyle name="输入 2 2" xfId="4061"/>
    <cellStyle name="输入 2 2 10" xfId="6276"/>
    <cellStyle name="输入 2 2 10 2" xfId="6277"/>
    <cellStyle name="输入 2 2 10 2 2" xfId="6278"/>
    <cellStyle name="输入 2 2 10 3" xfId="6279"/>
    <cellStyle name="输入 2 2 10 4" xfId="6280"/>
    <cellStyle name="输入 2 2 10 5" xfId="6281"/>
    <cellStyle name="输入 2 2 11" xfId="6282"/>
    <cellStyle name="输入 2 2 11 2" xfId="6283"/>
    <cellStyle name="输入 2 2 11 3" xfId="6284"/>
    <cellStyle name="输入 2 2 11 4" xfId="6285"/>
    <cellStyle name="输入 2 2 12" xfId="6286"/>
    <cellStyle name="输入 2 2 12 2" xfId="6287"/>
    <cellStyle name="输入 2 2 13" xfId="6288"/>
    <cellStyle name="输入 2 2 14" xfId="6289"/>
    <cellStyle name="输入 2 2 15" xfId="6290"/>
    <cellStyle name="输入 2 2 16" xfId="6291"/>
    <cellStyle name="输入 2 2 2" xfId="4064"/>
    <cellStyle name="输入 2 2 2 2" xfId="6292"/>
    <cellStyle name="输入 2 2 2 2 2" xfId="6293"/>
    <cellStyle name="输入 2 2 2 2 2 2" xfId="222"/>
    <cellStyle name="输入 2 2 2 2 3" xfId="6294"/>
    <cellStyle name="输入 2 2 2 2 4" xfId="6295"/>
    <cellStyle name="输入 2 2 2 2 5" xfId="6296"/>
    <cellStyle name="输入 2 2 2 3" xfId="6297"/>
    <cellStyle name="输入 2 2 2 3 2" xfId="6298"/>
    <cellStyle name="输入 2 2 2 3 3" xfId="6299"/>
    <cellStyle name="输入 2 2 2 3 4" xfId="6300"/>
    <cellStyle name="输入 2 2 2 4" xfId="6301"/>
    <cellStyle name="输入 2 2 2 4 2" xfId="6302"/>
    <cellStyle name="输入 2 2 2 5" xfId="6303"/>
    <cellStyle name="输入 2 2 2 6" xfId="5917"/>
    <cellStyle name="输入 2 2 2 7" xfId="5920"/>
    <cellStyle name="输入 2 2 2 8" xfId="5922"/>
    <cellStyle name="输入 2 2 3" xfId="6304"/>
    <cellStyle name="输入 2 2 3 2" xfId="6305"/>
    <cellStyle name="输入 2 2 3 2 2" xfId="6306"/>
    <cellStyle name="输入 2 2 3 2 2 2" xfId="6307"/>
    <cellStyle name="输入 2 2 3 2 3" xfId="6308"/>
    <cellStyle name="输入 2 2 3 2 4" xfId="6309"/>
    <cellStyle name="输入 2 2 3 2 5" xfId="6310"/>
    <cellStyle name="输入 2 2 3 3" xfId="6311"/>
    <cellStyle name="输入 2 2 3 3 2" xfId="5347"/>
    <cellStyle name="输入 2 2 3 3 3" xfId="5349"/>
    <cellStyle name="输入 2 2 3 3 4" xfId="6312"/>
    <cellStyle name="输入 2 2 3 4" xfId="6313"/>
    <cellStyle name="输入 2 2 3 4 2" xfId="5361"/>
    <cellStyle name="输入 2 2 3 5" xfId="6314"/>
    <cellStyle name="输入 2 2 3 6" xfId="5927"/>
    <cellStyle name="输入 2 2 3 7" xfId="5929"/>
    <cellStyle name="输入 2 2 3 8" xfId="5931"/>
    <cellStyle name="输入 2 2 4" xfId="6315"/>
    <cellStyle name="输入 2 2 4 2" xfId="6316"/>
    <cellStyle name="输入 2 2 4 2 2" xfId="6317"/>
    <cellStyle name="输入 2 2 4 2 2 2" xfId="6318"/>
    <cellStyle name="输入 2 2 4 2 3" xfId="6319"/>
    <cellStyle name="输入 2 2 4 2 4" xfId="6320"/>
    <cellStyle name="输入 2 2 4 2 5" xfId="6321"/>
    <cellStyle name="输入 2 2 4 3" xfId="6322"/>
    <cellStyle name="输入 2 2 4 3 2" xfId="6323"/>
    <cellStyle name="输入 2 2 4 3 3" xfId="6324"/>
    <cellStyle name="输入 2 2 4 3 4" xfId="6325"/>
    <cellStyle name="输入 2 2 4 4" xfId="6326"/>
    <cellStyle name="输入 2 2 4 4 2" xfId="6327"/>
    <cellStyle name="输入 2 2 4 5" xfId="6328"/>
    <cellStyle name="输入 2 2 4 6" xfId="5935"/>
    <cellStyle name="输入 2 2 4 7" xfId="5937"/>
    <cellStyle name="输入 2 2 4 8" xfId="5939"/>
    <cellStyle name="输入 2 2 5" xfId="6329"/>
    <cellStyle name="输入 2 2 5 2" xfId="6330"/>
    <cellStyle name="输入 2 2 5 2 2" xfId="6161"/>
    <cellStyle name="输入 2 2 5 2 2 2" xfId="6331"/>
    <cellStyle name="输入 2 2 5 2 3" xfId="6163"/>
    <cellStyle name="输入 2 2 5 2 4" xfId="6332"/>
    <cellStyle name="输入 2 2 5 2 5" xfId="6333"/>
    <cellStyle name="输入 2 2 5 3" xfId="6334"/>
    <cellStyle name="输入 2 2 5 3 2" xfId="6175"/>
    <cellStyle name="输入 2 2 5 3 3" xfId="6177"/>
    <cellStyle name="输入 2 2 5 3 4" xfId="6335"/>
    <cellStyle name="输入 2 2 5 4" xfId="6336"/>
    <cellStyle name="输入 2 2 5 4 2" xfId="6337"/>
    <cellStyle name="输入 2 2 5 5" xfId="6338"/>
    <cellStyle name="输入 2 2 5 6" xfId="5942"/>
    <cellStyle name="输入 2 2 5 7" xfId="6339"/>
    <cellStyle name="输入 2 2 5 8" xfId="6340"/>
    <cellStyle name="输入 2 2 6" xfId="6341"/>
    <cellStyle name="输入 2 2 6 2" xfId="6342"/>
    <cellStyle name="输入 2 2 6 2 2" xfId="6343"/>
    <cellStyle name="输入 2 2 6 2 2 2" xfId="6344"/>
    <cellStyle name="输入 2 2 6 2 3" xfId="6345"/>
    <cellStyle name="输入 2 2 6 2 4" xfId="6346"/>
    <cellStyle name="输入 2 2 6 2 5" xfId="6347"/>
    <cellStyle name="输入 2 2 6 3" xfId="6348"/>
    <cellStyle name="输入 2 2 6 3 2" xfId="6349"/>
    <cellStyle name="输入 2 2 6 3 3" xfId="6350"/>
    <cellStyle name="输入 2 2 6 3 4" xfId="6351"/>
    <cellStyle name="输入 2 2 6 4" xfId="6352"/>
    <cellStyle name="输入 2 2 6 4 2" xfId="6353"/>
    <cellStyle name="输入 2 2 6 5" xfId="6354"/>
    <cellStyle name="输入 2 2 6 6" xfId="6355"/>
    <cellStyle name="输入 2 2 6 7" xfId="6356"/>
    <cellStyle name="输入 2 2 6 8" xfId="6357"/>
    <cellStyle name="输入 2 2 7" xfId="6358"/>
    <cellStyle name="输入 2 2 7 2" xfId="6359"/>
    <cellStyle name="输入 2 2 7 2 2" xfId="6360"/>
    <cellStyle name="输入 2 2 7 2 2 2" xfId="6361"/>
    <cellStyle name="输入 2 2 7 2 3" xfId="6362"/>
    <cellStyle name="输入 2 2 7 2 4" xfId="6363"/>
    <cellStyle name="输入 2 2 7 2 5" xfId="6364"/>
    <cellStyle name="输入 2 2 7 3" xfId="6365"/>
    <cellStyle name="输入 2 2 7 3 2" xfId="6366"/>
    <cellStyle name="输入 2 2 7 3 3" xfId="6367"/>
    <cellStyle name="输入 2 2 7 3 4" xfId="6368"/>
    <cellStyle name="输入 2 2 7 4" xfId="6369"/>
    <cellStyle name="输入 2 2 7 4 2" xfId="6370"/>
    <cellStyle name="输入 2 2 7 5" xfId="6371"/>
    <cellStyle name="输入 2 2 7 6" xfId="6372"/>
    <cellStyle name="输入 2 2 7 7" xfId="6373"/>
    <cellStyle name="输入 2 2 7 8" xfId="6374"/>
    <cellStyle name="输入 2 2 8" xfId="6375"/>
    <cellStyle name="输入 2 2 8 2" xfId="6376"/>
    <cellStyle name="输入 2 2 8 2 2" xfId="6377"/>
    <cellStyle name="输入 2 2 8 2 2 2" xfId="4676"/>
    <cellStyle name="输入 2 2 8 2 3" xfId="6378"/>
    <cellStyle name="输入 2 2 8 2 4" xfId="6379"/>
    <cellStyle name="输入 2 2 8 2 5" xfId="6380"/>
    <cellStyle name="输入 2 2 8 3" xfId="6381"/>
    <cellStyle name="输入 2 2 8 3 2" xfId="6382"/>
    <cellStyle name="输入 2 2 8 3 3" xfId="6383"/>
    <cellStyle name="输入 2 2 8 3 4" xfId="6384"/>
    <cellStyle name="输入 2 2 8 4" xfId="6385"/>
    <cellStyle name="输入 2 2 8 4 2" xfId="6386"/>
    <cellStyle name="输入 2 2 8 5" xfId="6387"/>
    <cellStyle name="输入 2 2 8 6" xfId="6388"/>
    <cellStyle name="输入 2 2 8 7" xfId="6389"/>
    <cellStyle name="输入 2 2 8 8" xfId="6390"/>
    <cellStyle name="输入 2 2 9" xfId="2924"/>
    <cellStyle name="输入 2 2 9 2" xfId="6391"/>
    <cellStyle name="输入 2 2 9 2 2" xfId="6392"/>
    <cellStyle name="输入 2 2 9 2 2 2" xfId="6393"/>
    <cellStyle name="输入 2 2 9 2 3" xfId="6394"/>
    <cellStyle name="输入 2 2 9 2 4" xfId="6395"/>
    <cellStyle name="输入 2 2 9 2 5" xfId="6396"/>
    <cellStyle name="输入 2 2 9 3" xfId="6397"/>
    <cellStyle name="输入 2 2 9 3 2" xfId="6398"/>
    <cellStyle name="输入 2 2 9 3 3" xfId="6399"/>
    <cellStyle name="输入 2 2 9 3 4" xfId="6400"/>
    <cellStyle name="输入 2 2 9 4" xfId="6401"/>
    <cellStyle name="输入 2 2 9 4 2" xfId="6402"/>
    <cellStyle name="输入 2 2 9 5" xfId="6403"/>
    <cellStyle name="输入 2 2 9 6" xfId="6404"/>
    <cellStyle name="输入 2 2 9 7" xfId="6405"/>
    <cellStyle name="输入 2 2 9 8" xfId="6406"/>
    <cellStyle name="输入 2 3" xfId="2041"/>
    <cellStyle name="输入 2 3 2" xfId="6407"/>
    <cellStyle name="输入 2 3 2 2" xfId="6408"/>
    <cellStyle name="输入 2 3 2 2 2" xfId="6409"/>
    <cellStyle name="输入 2 3 2 3" xfId="6410"/>
    <cellStyle name="输入 2 3 2 4" xfId="6411"/>
    <cellStyle name="输入 2 3 2 5" xfId="6412"/>
    <cellStyle name="输入 2 3 3" xfId="6413"/>
    <cellStyle name="输入 2 3 3 2" xfId="6414"/>
    <cellStyle name="输入 2 3 3 3" xfId="6415"/>
    <cellStyle name="输入 2 3 3 4" xfId="6416"/>
    <cellStyle name="输入 2 3 4" xfId="6417"/>
    <cellStyle name="输入 2 3 4 2" xfId="6418"/>
    <cellStyle name="输入 2 3 5" xfId="6419"/>
    <cellStyle name="输入 2 3 6" xfId="6420"/>
    <cellStyle name="输入 2 3 7" xfId="6421"/>
    <cellStyle name="输入 2 3 8" xfId="6422"/>
    <cellStyle name="输入 2 4" xfId="2045"/>
    <cellStyle name="输入 2 4 2" xfId="6423"/>
    <cellStyle name="输入 2 4 2 2" xfId="1953"/>
    <cellStyle name="输入 2 4 2 2 2" xfId="6424"/>
    <cellStyle name="输入 2 4 2 3" xfId="6425"/>
    <cellStyle name="输入 2 4 2 4" xfId="6426"/>
    <cellStyle name="输入 2 4 2 5" xfId="6427"/>
    <cellStyle name="输入 2 4 3" xfId="6428"/>
    <cellStyle name="输入 2 4 3 2" xfId="1961"/>
    <cellStyle name="输入 2 4 3 3" xfId="6429"/>
    <cellStyle name="输入 2 4 3 4" xfId="6430"/>
    <cellStyle name="输入 2 4 4" xfId="6431"/>
    <cellStyle name="输入 2 4 4 2" xfId="1974"/>
    <cellStyle name="输入 2 4 5" xfId="6432"/>
    <cellStyle name="输入 2 4 6" xfId="6433"/>
    <cellStyle name="输入 2 4 7" xfId="6434"/>
    <cellStyle name="输入 2 4 8" xfId="6435"/>
    <cellStyle name="输入 2 5" xfId="6436"/>
    <cellStyle name="输入 2 5 2" xfId="2833"/>
    <cellStyle name="输入 2 5 2 2" xfId="2184"/>
    <cellStyle name="输入 2 5 2 2 2" xfId="6437"/>
    <cellStyle name="输入 2 5 2 3" xfId="6438"/>
    <cellStyle name="输入 2 5 2 4" xfId="6439"/>
    <cellStyle name="输入 2 5 2 5" xfId="6440"/>
    <cellStyle name="输入 2 5 3" xfId="6441"/>
    <cellStyle name="输入 2 5 3 2" xfId="1775"/>
    <cellStyle name="输入 2 5 3 3" xfId="1779"/>
    <cellStyle name="输入 2 5 3 4" xfId="6442"/>
    <cellStyle name="输入 2 5 4" xfId="6443"/>
    <cellStyle name="输入 2 5 4 2" xfId="1210"/>
    <cellStyle name="输入 2 5 5" xfId="6444"/>
    <cellStyle name="输入 2 5 6" xfId="6445"/>
    <cellStyle name="输入 2 5 7" xfId="6446"/>
    <cellStyle name="输入 2 5 8" xfId="6447"/>
    <cellStyle name="输入 2 6" xfId="6448"/>
    <cellStyle name="输入 2 6 2" xfId="6449"/>
    <cellStyle name="输入 2 6 2 2" xfId="2228"/>
    <cellStyle name="输入 2 6 2 2 2" xfId="6450"/>
    <cellStyle name="输入 2 6 2 3" xfId="6451"/>
    <cellStyle name="输入 2 6 2 4" xfId="5761"/>
    <cellStyle name="输入 2 6 2 5" xfId="6452"/>
    <cellStyle name="输入 2 6 3" xfId="6453"/>
    <cellStyle name="输入 2 6 3 2" xfId="1885"/>
    <cellStyle name="输入 2 6 3 3" xfId="1892"/>
    <cellStyle name="输入 2 6 3 4" xfId="6454"/>
    <cellStyle name="输入 2 6 4" xfId="6455"/>
    <cellStyle name="输入 2 6 4 2" xfId="2239"/>
    <cellStyle name="输入 2 6 5" xfId="6456"/>
    <cellStyle name="输入 2 6 6" xfId="6457"/>
    <cellStyle name="输入 2 6 7" xfId="6458"/>
    <cellStyle name="输入 2 6 8" xfId="6459"/>
    <cellStyle name="输入 2 7" xfId="6460"/>
    <cellStyle name="输入 2 7 2" xfId="6461"/>
    <cellStyle name="输入 2 7 2 2" xfId="2584"/>
    <cellStyle name="输入 2 7 2 2 2" xfId="6462"/>
    <cellStyle name="输入 2 7 2 3" xfId="6463"/>
    <cellStyle name="输入 2 7 2 4" xfId="6464"/>
    <cellStyle name="输入 2 7 2 5" xfId="6465"/>
    <cellStyle name="输入 2 7 3" xfId="6466"/>
    <cellStyle name="输入 2 7 3 2" xfId="2592"/>
    <cellStyle name="输入 2 7 3 3" xfId="6467"/>
    <cellStyle name="输入 2 7 3 4" xfId="6468"/>
    <cellStyle name="输入 2 7 4" xfId="6469"/>
    <cellStyle name="输入 2 7 4 2" xfId="2597"/>
    <cellStyle name="输入 2 7 5" xfId="6470"/>
    <cellStyle name="输入 2 7 6" xfId="6471"/>
    <cellStyle name="输入 2 7 7" xfId="6472"/>
    <cellStyle name="输入 2 7 8" xfId="6473"/>
    <cellStyle name="输入 2 8" xfId="6474"/>
    <cellStyle name="输入 2 8 2" xfId="6475"/>
    <cellStyle name="输入 2 8 2 2" xfId="2807"/>
    <cellStyle name="输入 2 8 2 2 2" xfId="6476"/>
    <cellStyle name="输入 2 8 2 3" xfId="6477"/>
    <cellStyle name="输入 2 8 2 4" xfId="6478"/>
    <cellStyle name="输入 2 8 2 5" xfId="6479"/>
    <cellStyle name="输入 2 8 3" xfId="6480"/>
    <cellStyle name="输入 2 8 3 2" xfId="2816"/>
    <cellStyle name="输入 2 8 3 3" xfId="6481"/>
    <cellStyle name="输入 2 8 3 4" xfId="6482"/>
    <cellStyle name="输入 2 8 4" xfId="6483"/>
    <cellStyle name="输入 2 8 4 2" xfId="2821"/>
    <cellStyle name="输入 2 8 5" xfId="6484"/>
    <cellStyle name="输入 2 8 6" xfId="6485"/>
    <cellStyle name="输入 2 8 7" xfId="6486"/>
    <cellStyle name="输入 2 8 8" xfId="6487"/>
    <cellStyle name="输入 2 9" xfId="6488"/>
    <cellStyle name="输入 2 9 2" xfId="6489"/>
    <cellStyle name="输入 2 9 2 2" xfId="2997"/>
    <cellStyle name="输入 2 9 2 2 2" xfId="6490"/>
    <cellStyle name="输入 2 9 2 3" xfId="6491"/>
    <cellStyle name="输入 2 9 2 4" xfId="6492"/>
    <cellStyle name="输入 2 9 2 5" xfId="6493"/>
    <cellStyle name="输入 2 9 3" xfId="6494"/>
    <cellStyle name="输入 2 9 3 2" xfId="3010"/>
    <cellStyle name="输入 2 9 3 3" xfId="6495"/>
    <cellStyle name="输入 2 9 3 4" xfId="6496"/>
    <cellStyle name="输入 2 9 4" xfId="6497"/>
    <cellStyle name="输入 2 9 4 2" xfId="3017"/>
    <cellStyle name="输入 2 9 5" xfId="6498"/>
    <cellStyle name="输入 2 9 6" xfId="6499"/>
    <cellStyle name="输入 2 9 7" xfId="6500"/>
    <cellStyle name="输入 2 9 8" xfId="6501"/>
    <cellStyle name="输入 3" xfId="3746"/>
    <cellStyle name="输入 3 2" xfId="4066"/>
    <cellStyle name="输入 3 2 2" xfId="4068"/>
    <cellStyle name="输入 3 3" xfId="2052"/>
    <cellStyle name="输入 3 4" xfId="4070"/>
    <cellStyle name="输入 3 5" xfId="2526"/>
    <cellStyle name="输入 3 6" xfId="6502"/>
    <cellStyle name="输入 4" xfId="6503"/>
    <cellStyle name="输入 4 2" xfId="6504"/>
    <cellStyle name="输入 4 3" xfId="6505"/>
    <cellStyle name="输入 4 4" xfId="6506"/>
    <cellStyle name="输入 5" xfId="6507"/>
    <cellStyle name="输入 6" xfId="6508"/>
    <cellStyle name="输入 7" xfId="6509"/>
    <cellStyle name="着色 1" xfId="6510"/>
    <cellStyle name="着色 2" xfId="6511"/>
    <cellStyle name="着色 3" xfId="6512"/>
    <cellStyle name="着色 4" xfId="6513"/>
    <cellStyle name="着色 5" xfId="6514"/>
    <cellStyle name="着色 6" xfId="6515"/>
    <cellStyle name="注释 2" xfId="6516"/>
    <cellStyle name="注释 2 10" xfId="6517"/>
    <cellStyle name="注释 2 10 2" xfId="6518"/>
    <cellStyle name="注释 2 10 2 2" xfId="6519"/>
    <cellStyle name="注释 2 10 2 2 2" xfId="6520"/>
    <cellStyle name="注释 2 10 2 3" xfId="6521"/>
    <cellStyle name="注释 2 10 2 4" xfId="6522"/>
    <cellStyle name="注释 2 10 2 5" xfId="6523"/>
    <cellStyle name="注释 2 10 3" xfId="6524"/>
    <cellStyle name="注释 2 10 3 2" xfId="6525"/>
    <cellStyle name="注释 2 10 3 3" xfId="6526"/>
    <cellStyle name="注释 2 10 3 4" xfId="6527"/>
    <cellStyle name="注释 2 10 4" xfId="2460"/>
    <cellStyle name="注释 2 10 4 2" xfId="6528"/>
    <cellStyle name="注释 2 10 5" xfId="6530"/>
    <cellStyle name="注释 2 10 6" xfId="6532"/>
    <cellStyle name="注释 2 10 7" xfId="6533"/>
    <cellStyle name="注释 2 10 8" xfId="6534"/>
    <cellStyle name="注释 2 11" xfId="6535"/>
    <cellStyle name="注释 2 11 2" xfId="6536"/>
    <cellStyle name="注释 2 11 2 2" xfId="6537"/>
    <cellStyle name="注释 2 11 3" xfId="6538"/>
    <cellStyle name="注释 2 11 4" xfId="6540"/>
    <cellStyle name="注释 2 11 5" xfId="2577"/>
    <cellStyle name="注释 2 11 6" xfId="6541"/>
    <cellStyle name="注释 2 12" xfId="6542"/>
    <cellStyle name="注释 2 12 2" xfId="6543"/>
    <cellStyle name="注释 2 12 2 2" xfId="6544"/>
    <cellStyle name="注释 2 12 3" xfId="6545"/>
    <cellStyle name="注释 2 12 4" xfId="6546"/>
    <cellStyle name="注释 2 12 5" xfId="6547"/>
    <cellStyle name="注释 2 13" xfId="6548"/>
    <cellStyle name="注释 2 13 2" xfId="6549"/>
    <cellStyle name="注释 2 13 2 2" xfId="6550"/>
    <cellStyle name="注释 2 13 3" xfId="6551"/>
    <cellStyle name="注释 2 13 4" xfId="6552"/>
    <cellStyle name="注释 2 13 5" xfId="6553"/>
    <cellStyle name="注释 2 13 6" xfId="6554"/>
    <cellStyle name="注释 2 14" xfId="6555"/>
    <cellStyle name="注释 2 14 2" xfId="6556"/>
    <cellStyle name="注释 2 14 3" xfId="6557"/>
    <cellStyle name="注释 2 14 4" xfId="6558"/>
    <cellStyle name="注释 2 15" xfId="6560"/>
    <cellStyle name="注释 2 15 2" xfId="6561"/>
    <cellStyle name="注释 2 15 2 2" xfId="6562"/>
    <cellStyle name="注释 2 15 3" xfId="6563"/>
    <cellStyle name="注释 2 15 4" xfId="6564"/>
    <cellStyle name="注释 2 15 5" xfId="6565"/>
    <cellStyle name="注释 2 16" xfId="6566"/>
    <cellStyle name="注释 2 16 2" xfId="6567"/>
    <cellStyle name="注释 2 17" xfId="6568"/>
    <cellStyle name="注释 2 17 2" xfId="6569"/>
    <cellStyle name="注释 2 18" xfId="6570"/>
    <cellStyle name="注释 2 19" xfId="6571"/>
    <cellStyle name="注释 2 2" xfId="6572"/>
    <cellStyle name="注释 2 2 10" xfId="4396"/>
    <cellStyle name="注释 2 2 10 2" xfId="4104"/>
    <cellStyle name="注释 2 2 10 2 2" xfId="6573"/>
    <cellStyle name="注释 2 2 10 3" xfId="6574"/>
    <cellStyle name="注释 2 2 10 4" xfId="6575"/>
    <cellStyle name="注释 2 2 10 5" xfId="6576"/>
    <cellStyle name="注释 2 2 10 6" xfId="6577"/>
    <cellStyle name="注释 2 2 11" xfId="4398"/>
    <cellStyle name="注释 2 2 11 2" xfId="4122"/>
    <cellStyle name="注释 2 2 11 2 2" xfId="6578"/>
    <cellStyle name="注释 2 2 11 3" xfId="4018"/>
    <cellStyle name="注释 2 2 11 4" xfId="6579"/>
    <cellStyle name="注释 2 2 11 5" xfId="6580"/>
    <cellStyle name="注释 2 2 12" xfId="4400"/>
    <cellStyle name="注释 2 2 12 2" xfId="4139"/>
    <cellStyle name="注释 2 2 12 2 2" xfId="6581"/>
    <cellStyle name="注释 2 2 12 3" xfId="6582"/>
    <cellStyle name="注释 2 2 12 4" xfId="6583"/>
    <cellStyle name="注释 2 2 12 5" xfId="6584"/>
    <cellStyle name="注释 2 2 12 6" xfId="6585"/>
    <cellStyle name="注释 2 2 13" xfId="6586"/>
    <cellStyle name="注释 2 2 13 2" xfId="25"/>
    <cellStyle name="注释 2 2 13 3" xfId="6587"/>
    <cellStyle name="注释 2 2 13 4" xfId="6588"/>
    <cellStyle name="注释 2 2 14" xfId="6589"/>
    <cellStyle name="注释 2 2 14 2" xfId="4198"/>
    <cellStyle name="注释 2 2 14 2 2" xfId="6590"/>
    <cellStyle name="注释 2 2 14 3" xfId="6591"/>
    <cellStyle name="注释 2 2 14 4" xfId="6592"/>
    <cellStyle name="注释 2 2 14 5" xfId="6593"/>
    <cellStyle name="注释 2 2 15" xfId="6594"/>
    <cellStyle name="注释 2 2 15 2" xfId="4209"/>
    <cellStyle name="注释 2 2 16" xfId="897"/>
    <cellStyle name="注释 2 2 16 2" xfId="4212"/>
    <cellStyle name="注释 2 2 17" xfId="6595"/>
    <cellStyle name="注释 2 2 18" xfId="6596"/>
    <cellStyle name="注释 2 2 19" xfId="6597"/>
    <cellStyle name="注释 2 2 2" xfId="6598"/>
    <cellStyle name="注释 2 2 2 10" xfId="6599"/>
    <cellStyle name="注释 2 2 2 10 2" xfId="6600"/>
    <cellStyle name="注释 2 2 2 10 2 2" xfId="6601"/>
    <cellStyle name="注释 2 2 2 10 3" xfId="6602"/>
    <cellStyle name="注释 2 2 2 10 4" xfId="6603"/>
    <cellStyle name="注释 2 2 2 10 5" xfId="6604"/>
    <cellStyle name="注释 2 2 2 11" xfId="6605"/>
    <cellStyle name="注释 2 2 2 11 2" xfId="6606"/>
    <cellStyle name="注释 2 2 2 11 3" xfId="6607"/>
    <cellStyle name="注释 2 2 2 11 4" xfId="6608"/>
    <cellStyle name="注释 2 2 2 12" xfId="6609"/>
    <cellStyle name="注释 2 2 2 12 2" xfId="6610"/>
    <cellStyle name="注释 2 2 2 13" xfId="6611"/>
    <cellStyle name="注释 2 2 2 14" xfId="6612"/>
    <cellStyle name="注释 2 2 2 15" xfId="6613"/>
    <cellStyle name="注释 2 2 2 16" xfId="6614"/>
    <cellStyle name="注释 2 2 2 2" xfId="6615"/>
    <cellStyle name="注释 2 2 2 2 2" xfId="6617"/>
    <cellStyle name="注释 2 2 2 2 2 2" xfId="6618"/>
    <cellStyle name="注释 2 2 2 2 2 2 2" xfId="6619"/>
    <cellStyle name="注释 2 2 2 2 2 3" xfId="6620"/>
    <cellStyle name="注释 2 2 2 2 2 4" xfId="6621"/>
    <cellStyle name="注释 2 2 2 2 2 5" xfId="6622"/>
    <cellStyle name="注释 2 2 2 2 3" xfId="6623"/>
    <cellStyle name="注释 2 2 2 2 3 2" xfId="6624"/>
    <cellStyle name="注释 2 2 2 2 3 3" xfId="6625"/>
    <cellStyle name="注释 2 2 2 2 3 4" xfId="6626"/>
    <cellStyle name="注释 2 2 2 2 4" xfId="6627"/>
    <cellStyle name="注释 2 2 2 2 4 2" xfId="6628"/>
    <cellStyle name="注释 2 2 2 2 5" xfId="6629"/>
    <cellStyle name="注释 2 2 2 2 6" xfId="6630"/>
    <cellStyle name="注释 2 2 2 2 7" xfId="6631"/>
    <cellStyle name="注释 2 2 2 2 8" xfId="6632"/>
    <cellStyle name="注释 2 2 2 3" xfId="4591"/>
    <cellStyle name="注释 2 2 2 3 2" xfId="4593"/>
    <cellStyle name="注释 2 2 2 3 2 2" xfId="6633"/>
    <cellStyle name="注释 2 2 2 3 2 2 2" xfId="6634"/>
    <cellStyle name="注释 2 2 2 3 2 3" xfId="6635"/>
    <cellStyle name="注释 2 2 2 3 2 4" xfId="6636"/>
    <cellStyle name="注释 2 2 2 3 2 5" xfId="6637"/>
    <cellStyle name="注释 2 2 2 3 3" xfId="2211"/>
    <cellStyle name="注释 2 2 2 3 3 2" xfId="2213"/>
    <cellStyle name="注释 2 2 2 3 3 3" xfId="6638"/>
    <cellStyle name="注释 2 2 2 3 3 4" xfId="6639"/>
    <cellStyle name="注释 2 2 2 3 4" xfId="2217"/>
    <cellStyle name="注释 2 2 2 3 4 2" xfId="6640"/>
    <cellStyle name="注释 2 2 2 3 5" xfId="2221"/>
    <cellStyle name="注释 2 2 2 3 6" xfId="64"/>
    <cellStyle name="注释 2 2 2 3 7" xfId="6641"/>
    <cellStyle name="注释 2 2 2 3 8" xfId="6642"/>
    <cellStyle name="注释 2 2 2 4" xfId="4595"/>
    <cellStyle name="注释 2 2 2 4 2" xfId="6643"/>
    <cellStyle name="注释 2 2 2 4 2 2" xfId="6644"/>
    <cellStyle name="注释 2 2 2 4 2 2 2" xfId="6645"/>
    <cellStyle name="注释 2 2 2 4 2 3" xfId="6646"/>
    <cellStyle name="注释 2 2 2 4 2 4" xfId="6647"/>
    <cellStyle name="注释 2 2 2 4 2 5" xfId="6648"/>
    <cellStyle name="注释 2 2 2 4 3" xfId="2226"/>
    <cellStyle name="注释 2 2 2 4 3 2" xfId="862"/>
    <cellStyle name="注释 2 2 2 4 3 3" xfId="6649"/>
    <cellStyle name="注释 2 2 2 4 3 4" xfId="6650"/>
    <cellStyle name="注释 2 2 2 4 4" xfId="2230"/>
    <cellStyle name="注释 2 2 2 4 4 2" xfId="6651"/>
    <cellStyle name="注释 2 2 2 4 5" xfId="2232"/>
    <cellStyle name="注释 2 2 2 4 6" xfId="6652"/>
    <cellStyle name="注释 2 2 2 4 7" xfId="6653"/>
    <cellStyle name="注释 2 2 2 4 8" xfId="6654"/>
    <cellStyle name="注释 2 2 2 5" xfId="4597"/>
    <cellStyle name="注释 2 2 2 5 2" xfId="6655"/>
    <cellStyle name="注释 2 2 2 5 2 2" xfId="6656"/>
    <cellStyle name="注释 2 2 2 5 2 2 2" xfId="6657"/>
    <cellStyle name="注释 2 2 2 5 2 3" xfId="6658"/>
    <cellStyle name="注释 2 2 2 5 2 4" xfId="6659"/>
    <cellStyle name="注释 2 2 2 5 2 5" xfId="6660"/>
    <cellStyle name="注释 2 2 2 5 3" xfId="1880"/>
    <cellStyle name="注释 2 2 2 5 3 2" xfId="1882"/>
    <cellStyle name="注释 2 2 2 5 3 3" xfId="6661"/>
    <cellStyle name="注释 2 2 2 5 3 4" xfId="6662"/>
    <cellStyle name="注释 2 2 2 5 4" xfId="1888"/>
    <cellStyle name="注释 2 2 2 5 4 2" xfId="6663"/>
    <cellStyle name="注释 2 2 2 5 5" xfId="1890"/>
    <cellStyle name="注释 2 2 2 5 6" xfId="446"/>
    <cellStyle name="注释 2 2 2 5 7" xfId="6664"/>
    <cellStyle name="注释 2 2 2 5 8" xfId="6665"/>
    <cellStyle name="注释 2 2 2 6" xfId="6666"/>
    <cellStyle name="注释 2 2 2 6 2" xfId="6667"/>
    <cellStyle name="注释 2 2 2 6 2 2" xfId="6668"/>
    <cellStyle name="注释 2 2 2 6 2 2 2" xfId="6669"/>
    <cellStyle name="注释 2 2 2 6 2 3" xfId="1522"/>
    <cellStyle name="注释 2 2 2 6 2 4" xfId="1525"/>
    <cellStyle name="注释 2 2 2 6 2 5" xfId="1527"/>
    <cellStyle name="注释 2 2 2 6 3" xfId="2237"/>
    <cellStyle name="注释 2 2 2 6 3 2" xfId="6670"/>
    <cellStyle name="注释 2 2 2 6 3 3" xfId="1530"/>
    <cellStyle name="注释 2 2 2 6 3 4" xfId="6671"/>
    <cellStyle name="注释 2 2 2 6 4" xfId="2241"/>
    <cellStyle name="注释 2 2 2 6 4 2" xfId="6672"/>
    <cellStyle name="注释 2 2 2 6 5" xfId="3784"/>
    <cellStyle name="注释 2 2 2 6 6" xfId="524"/>
    <cellStyle name="注释 2 2 2 6 7" xfId="6673"/>
    <cellStyle name="注释 2 2 2 6 8" xfId="6674"/>
    <cellStyle name="注释 2 2 2 7" xfId="6675"/>
    <cellStyle name="注释 2 2 2 7 2" xfId="6676"/>
    <cellStyle name="注释 2 2 2 7 2 2" xfId="6677"/>
    <cellStyle name="注释 2 2 2 7 2 2 2" xfId="6678"/>
    <cellStyle name="注释 2 2 2 7 2 3" xfId="6679"/>
    <cellStyle name="注释 2 2 2 7 2 4" xfId="6680"/>
    <cellStyle name="注释 2 2 2 7 2 5" xfId="6681"/>
    <cellStyle name="注释 2 2 2 7 3" xfId="1844"/>
    <cellStyle name="注释 2 2 2 7 3 2" xfId="2245"/>
    <cellStyle name="注释 2 2 2 7 3 3" xfId="6682"/>
    <cellStyle name="注释 2 2 2 7 3 4" xfId="6683"/>
    <cellStyle name="注释 2 2 2 7 4" xfId="2248"/>
    <cellStyle name="注释 2 2 2 7 4 2" xfId="5609"/>
    <cellStyle name="注释 2 2 2 7 5" xfId="2251"/>
    <cellStyle name="注释 2 2 2 7 6" xfId="5642"/>
    <cellStyle name="注释 2 2 2 7 7" xfId="5650"/>
    <cellStyle name="注释 2 2 2 7 8" xfId="5657"/>
    <cellStyle name="注释 2 2 2 8" xfId="6684"/>
    <cellStyle name="注释 2 2 2 8 2" xfId="6685"/>
    <cellStyle name="注释 2 2 2 8 2 2" xfId="6686"/>
    <cellStyle name="注释 2 2 2 8 2 2 2" xfId="6687"/>
    <cellStyle name="注释 2 2 2 8 2 3" xfId="6688"/>
    <cellStyle name="注释 2 2 2 8 2 4" xfId="6689"/>
    <cellStyle name="注释 2 2 2 8 2 5" xfId="6690"/>
    <cellStyle name="注释 2 2 2 8 3" xfId="2254"/>
    <cellStyle name="注释 2 2 2 8 3 2" xfId="6691"/>
    <cellStyle name="注释 2 2 2 8 3 3" xfId="6692"/>
    <cellStyle name="注释 2 2 2 8 3 4" xfId="6693"/>
    <cellStyle name="注释 2 2 2 8 4" xfId="5668"/>
    <cellStyle name="注释 2 2 2 8 4 2" xfId="5670"/>
    <cellStyle name="注释 2 2 2 8 5" xfId="5677"/>
    <cellStyle name="注释 2 2 2 8 6" xfId="5684"/>
    <cellStyle name="注释 2 2 2 8 7" xfId="5691"/>
    <cellStyle name="注释 2 2 2 8 8" xfId="5696"/>
    <cellStyle name="注释 2 2 2 9" xfId="6694"/>
    <cellStyle name="注释 2 2 2 9 2" xfId="6695"/>
    <cellStyle name="注释 2 2 2 9 2 2" xfId="6696"/>
    <cellStyle name="注释 2 2 2 9 2 2 2" xfId="6697"/>
    <cellStyle name="注释 2 2 2 9 2 3" xfId="6698"/>
    <cellStyle name="注释 2 2 2 9 2 4" xfId="6699"/>
    <cellStyle name="注释 2 2 2 9 2 5" xfId="6700"/>
    <cellStyle name="注释 2 2 2 9 3" xfId="2256"/>
    <cellStyle name="注释 2 2 2 9 3 2" xfId="6701"/>
    <cellStyle name="注释 2 2 2 9 3 3" xfId="6702"/>
    <cellStyle name="注释 2 2 2 9 3 4" xfId="6703"/>
    <cellStyle name="注释 2 2 2 9 4" xfId="5703"/>
    <cellStyle name="注释 2 2 2 9 4 2" xfId="5705"/>
    <cellStyle name="注释 2 2 2 9 5" xfId="5707"/>
    <cellStyle name="注释 2 2 2 9 6" xfId="5709"/>
    <cellStyle name="注释 2 2 2 9 7" xfId="5711"/>
    <cellStyle name="注释 2 2 2 9 8" xfId="5713"/>
    <cellStyle name="注释 2 2 3" xfId="6704"/>
    <cellStyle name="注释 2 2 3 2" xfId="6705"/>
    <cellStyle name="注释 2 2 3 2 2" xfId="6706"/>
    <cellStyle name="注释 2 2 3 2 2 2" xfId="6707"/>
    <cellStyle name="注释 2 2 3 2 3" xfId="6708"/>
    <cellStyle name="注释 2 2 3 2 4" xfId="6259"/>
    <cellStyle name="注释 2 2 3 2 5" xfId="6262"/>
    <cellStyle name="注释 2 2 3 3" xfId="4601"/>
    <cellStyle name="注释 2 2 3 3 2" xfId="6709"/>
    <cellStyle name="注释 2 2 3 3 3" xfId="2264"/>
    <cellStyle name="注释 2 2 3 3 4" xfId="6267"/>
    <cellStyle name="注释 2 2 3 4" xfId="4603"/>
    <cellStyle name="注释 2 2 3 4 2" xfId="6710"/>
    <cellStyle name="注释 2 2 3 5" xfId="6711"/>
    <cellStyle name="注释 2 2 3 6" xfId="6712"/>
    <cellStyle name="注释 2 2 3 7" xfId="2619"/>
    <cellStyle name="注释 2 2 3 8" xfId="2622"/>
    <cellStyle name="注释 2 2 4" xfId="6713"/>
    <cellStyle name="注释 2 2 4 2" xfId="6714"/>
    <cellStyle name="注释 2 2 4 2 2" xfId="6715"/>
    <cellStyle name="注释 2 2 4 2 2 2" xfId="6716"/>
    <cellStyle name="注释 2 2 4 2 3" xfId="6717"/>
    <cellStyle name="注释 2 2 4 2 4" xfId="6718"/>
    <cellStyle name="注释 2 2 4 2 5" xfId="6719"/>
    <cellStyle name="注释 2 2 4 3" xfId="4606"/>
    <cellStyle name="注释 2 2 4 3 2" xfId="6720"/>
    <cellStyle name="注释 2 2 4 3 3" xfId="2272"/>
    <cellStyle name="注释 2 2 4 3 4" xfId="6721"/>
    <cellStyle name="注释 2 2 4 4" xfId="6722"/>
    <cellStyle name="注释 2 2 4 4 2" xfId="6723"/>
    <cellStyle name="注释 2 2 4 5" xfId="6724"/>
    <cellStyle name="注释 2 2 4 6" xfId="6725"/>
    <cellStyle name="注释 2 2 4 7" xfId="2630"/>
    <cellStyle name="注释 2 2 4 8" xfId="1237"/>
    <cellStyle name="注释 2 2 5" xfId="6726"/>
    <cellStyle name="注释 2 2 5 2" xfId="6727"/>
    <cellStyle name="注释 2 2 5 2 2" xfId="6728"/>
    <cellStyle name="注释 2 2 5 2 2 2" xfId="6729"/>
    <cellStyle name="注释 2 2 5 2 3" xfId="6730"/>
    <cellStyle name="注释 2 2 5 2 4" xfId="6731"/>
    <cellStyle name="注释 2 2 5 2 5" xfId="5663"/>
    <cellStyle name="注释 2 2 5 3" xfId="6732"/>
    <cellStyle name="注释 2 2 5 3 2" xfId="6733"/>
    <cellStyle name="注释 2 2 5 3 3" xfId="2283"/>
    <cellStyle name="注释 2 2 5 3 4" xfId="6734"/>
    <cellStyle name="注释 2 2 5 4" xfId="6735"/>
    <cellStyle name="注释 2 2 5 4 2" xfId="6736"/>
    <cellStyle name="注释 2 2 5 5" xfId="6737"/>
    <cellStyle name="注释 2 2 5 6" xfId="6738"/>
    <cellStyle name="注释 2 2 5 7" xfId="2637"/>
    <cellStyle name="注释 2 2 5 8" xfId="2640"/>
    <cellStyle name="注释 2 2 6" xfId="6739"/>
    <cellStyle name="注释 2 2 6 2" xfId="6740"/>
    <cellStyle name="注释 2 2 6 2 2" xfId="6741"/>
    <cellStyle name="注释 2 2 6 2 2 2" xfId="6743"/>
    <cellStyle name="注释 2 2 6 2 3" xfId="6744"/>
    <cellStyle name="注释 2 2 6 2 4" xfId="6745"/>
    <cellStyle name="注释 2 2 6 2 5" xfId="6746"/>
    <cellStyle name="注释 2 2 6 3" xfId="6747"/>
    <cellStyle name="注释 2 2 6 3 2" xfId="6748"/>
    <cellStyle name="注释 2 2 6 3 3" xfId="6749"/>
    <cellStyle name="注释 2 2 6 3 4" xfId="6750"/>
    <cellStyle name="注释 2 2 6 4" xfId="6751"/>
    <cellStyle name="注释 2 2 6 4 2" xfId="6752"/>
    <cellStyle name="注释 2 2 6 5" xfId="6753"/>
    <cellStyle name="注释 2 2 6 6" xfId="6754"/>
    <cellStyle name="注释 2 2 6 7" xfId="2647"/>
    <cellStyle name="注释 2 2 6 8" xfId="2650"/>
    <cellStyle name="注释 2 2 7" xfId="1153"/>
    <cellStyle name="注释 2 2 7 2" xfId="1155"/>
    <cellStyle name="注释 2 2 7 2 2" xfId="6755"/>
    <cellStyle name="注释 2 2 7 2 2 2" xfId="6757"/>
    <cellStyle name="注释 2 2 7 2 3" xfId="6758"/>
    <cellStyle name="注释 2 2 7 2 4" xfId="6759"/>
    <cellStyle name="注释 2 2 7 2 5" xfId="6760"/>
    <cellStyle name="注释 2 2 7 3" xfId="6761"/>
    <cellStyle name="注释 2 2 7 3 2" xfId="6762"/>
    <cellStyle name="注释 2 2 7 3 3" xfId="451"/>
    <cellStyle name="注释 2 2 7 3 4" xfId="6763"/>
    <cellStyle name="注释 2 2 7 4" xfId="6764"/>
    <cellStyle name="注释 2 2 7 4 2" xfId="6765"/>
    <cellStyle name="注释 2 2 7 5" xfId="6766"/>
    <cellStyle name="注释 2 2 7 6" xfId="6767"/>
    <cellStyle name="注释 2 2 7 7" xfId="2654"/>
    <cellStyle name="注释 2 2 7 8" xfId="2656"/>
    <cellStyle name="注释 2 2 8" xfId="1159"/>
    <cellStyle name="注释 2 2 8 2" xfId="6768"/>
    <cellStyle name="注释 2 2 8 2 2" xfId="6769"/>
    <cellStyle name="注释 2 2 8 2 2 2" xfId="6770"/>
    <cellStyle name="注释 2 2 8 2 3" xfId="6771"/>
    <cellStyle name="注释 2 2 8 2 4" xfId="6772"/>
    <cellStyle name="注释 2 2 8 2 5" xfId="6773"/>
    <cellStyle name="注释 2 2 8 3" xfId="6774"/>
    <cellStyle name="注释 2 2 8 3 2" xfId="6775"/>
    <cellStyle name="注释 2 2 8 3 3" xfId="6776"/>
    <cellStyle name="注释 2 2 8 3 4" xfId="6777"/>
    <cellStyle name="注释 2 2 8 4" xfId="6778"/>
    <cellStyle name="注释 2 2 8 4 2" xfId="6779"/>
    <cellStyle name="注释 2 2 8 5" xfId="6780"/>
    <cellStyle name="注释 2 2 8 6" xfId="6781"/>
    <cellStyle name="注释 2 2 8 7" xfId="2660"/>
    <cellStyle name="注释 2 2 8 8" xfId="6782"/>
    <cellStyle name="注释 2 2 9" xfId="1064"/>
    <cellStyle name="注释 2 2 9 2" xfId="6783"/>
    <cellStyle name="注释 2 2 9 2 2" xfId="6784"/>
    <cellStyle name="注释 2 2 9 2 2 2" xfId="6785"/>
    <cellStyle name="注释 2 2 9 2 3" xfId="6786"/>
    <cellStyle name="注释 2 2 9 2 4" xfId="6787"/>
    <cellStyle name="注释 2 2 9 2 5" xfId="6788"/>
    <cellStyle name="注释 2 2 9 3" xfId="6789"/>
    <cellStyle name="注释 2 2 9 3 2" xfId="6790"/>
    <cellStyle name="注释 2 2 9 3 3" xfId="6791"/>
    <cellStyle name="注释 2 2 9 3 4" xfId="6792"/>
    <cellStyle name="注释 2 2 9 4" xfId="6793"/>
    <cellStyle name="注释 2 2 9 4 2" xfId="6794"/>
    <cellStyle name="注释 2 2 9 5" xfId="6795"/>
    <cellStyle name="注释 2 2 9 6" xfId="6796"/>
    <cellStyle name="注释 2 2 9 7" xfId="2664"/>
    <cellStyle name="注释 2 2 9 8" xfId="6797"/>
    <cellStyle name="注释 2 20" xfId="6559"/>
    <cellStyle name="注释 2 3" xfId="6798"/>
    <cellStyle name="注释 2 3 10" xfId="6799"/>
    <cellStyle name="注释 2 3 10 2" xfId="5985"/>
    <cellStyle name="注释 2 3 10 2 2" xfId="5987"/>
    <cellStyle name="注释 2 3 10 3" xfId="5989"/>
    <cellStyle name="注释 2 3 10 4" xfId="5991"/>
    <cellStyle name="注释 2 3 10 5" xfId="5993"/>
    <cellStyle name="注释 2 3 11" xfId="6800"/>
    <cellStyle name="注释 2 3 11 2" xfId="6001"/>
    <cellStyle name="注释 2 3 11 3" xfId="6801"/>
    <cellStyle name="注释 2 3 11 4" xfId="6802"/>
    <cellStyle name="注释 2 3 12" xfId="5763"/>
    <cellStyle name="注释 2 3 12 2" xfId="6803"/>
    <cellStyle name="注释 2 3 13" xfId="6804"/>
    <cellStyle name="注释 2 3 14" xfId="6805"/>
    <cellStyle name="注释 2 3 15" xfId="6806"/>
    <cellStyle name="注释 2 3 16" xfId="6807"/>
    <cellStyle name="注释 2 3 2" xfId="6808"/>
    <cellStyle name="注释 2 3 2 2" xfId="6809"/>
    <cellStyle name="注释 2 3 2 2 2" xfId="6810"/>
    <cellStyle name="注释 2 3 2 2 2 2" xfId="3038"/>
    <cellStyle name="注释 2 3 2 2 3" xfId="6811"/>
    <cellStyle name="注释 2 3 2 2 4" xfId="6812"/>
    <cellStyle name="注释 2 3 2 2 5" xfId="6813"/>
    <cellStyle name="注释 2 3 2 3" xfId="6814"/>
    <cellStyle name="注释 2 3 2 3 2" xfId="6815"/>
    <cellStyle name="注释 2 3 2 3 3" xfId="2304"/>
    <cellStyle name="注释 2 3 2 3 4" xfId="2309"/>
    <cellStyle name="注释 2 3 2 4" xfId="6816"/>
    <cellStyle name="注释 2 3 2 4 2" xfId="6817"/>
    <cellStyle name="注释 2 3 2 5" xfId="18"/>
    <cellStyle name="注释 2 3 2 6" xfId="6818"/>
    <cellStyle name="注释 2 3 2 7" xfId="6819"/>
    <cellStyle name="注释 2 3 2 8" xfId="6820"/>
    <cellStyle name="注释 2 3 3" xfId="6821"/>
    <cellStyle name="注释 2 3 3 2" xfId="6822"/>
    <cellStyle name="注释 2 3 3 2 2" xfId="6823"/>
    <cellStyle name="注释 2 3 3 2 2 2" xfId="3070"/>
    <cellStyle name="注释 2 3 3 2 3" xfId="6824"/>
    <cellStyle name="注释 2 3 3 2 4" xfId="6825"/>
    <cellStyle name="注释 2 3 3 2 5" xfId="6826"/>
    <cellStyle name="注释 2 3 3 3" xfId="6827"/>
    <cellStyle name="注释 2 3 3 3 2" xfId="6828"/>
    <cellStyle name="注释 2 3 3 3 3" xfId="2196"/>
    <cellStyle name="注释 2 3 3 3 4" xfId="6829"/>
    <cellStyle name="注释 2 3 3 4" xfId="6830"/>
    <cellStyle name="注释 2 3 3 4 2" xfId="6831"/>
    <cellStyle name="注释 2 3 3 5" xfId="6832"/>
    <cellStyle name="注释 2 3 3 6" xfId="6833"/>
    <cellStyle name="注释 2 3 3 7" xfId="2675"/>
    <cellStyle name="注释 2 3 3 8" xfId="6834"/>
    <cellStyle name="注释 2 3 4" xfId="6835"/>
    <cellStyle name="注释 2 3 4 2" xfId="6836"/>
    <cellStyle name="注释 2 3 4 2 2" xfId="6837"/>
    <cellStyle name="注释 2 3 4 2 2 2" xfId="3120"/>
    <cellStyle name="注释 2 3 4 2 3" xfId="6838"/>
    <cellStyle name="注释 2 3 4 2 4" xfId="6839"/>
    <cellStyle name="注释 2 3 4 2 5" xfId="6840"/>
    <cellStyle name="注释 2 3 4 3" xfId="6841"/>
    <cellStyle name="注释 2 3 4 3 2" xfId="6842"/>
    <cellStyle name="注释 2 3 4 3 3" xfId="2361"/>
    <cellStyle name="注释 2 3 4 3 4" xfId="6843"/>
    <cellStyle name="注释 2 3 4 4" xfId="6844"/>
    <cellStyle name="注释 2 3 4 4 2" xfId="6845"/>
    <cellStyle name="注释 2 3 4 5" xfId="6846"/>
    <cellStyle name="注释 2 3 4 6" xfId="6847"/>
    <cellStyle name="注释 2 3 4 7" xfId="6848"/>
    <cellStyle name="注释 2 3 4 8" xfId="6849"/>
    <cellStyle name="注释 2 3 5" xfId="6850"/>
    <cellStyle name="注释 2 3 5 2" xfId="6851"/>
    <cellStyle name="注释 2 3 5 2 2" xfId="6852"/>
    <cellStyle name="注释 2 3 5 2 2 2" xfId="3142"/>
    <cellStyle name="注释 2 3 5 2 3" xfId="6853"/>
    <cellStyle name="注释 2 3 5 2 4" xfId="6854"/>
    <cellStyle name="注释 2 3 5 2 5" xfId="6855"/>
    <cellStyle name="注释 2 3 5 3" xfId="6856"/>
    <cellStyle name="注释 2 3 5 3 2" xfId="6857"/>
    <cellStyle name="注释 2 3 5 3 3" xfId="6858"/>
    <cellStyle name="注释 2 3 5 3 4" xfId="6859"/>
    <cellStyle name="注释 2 3 5 4" xfId="6860"/>
    <cellStyle name="注释 2 3 5 4 2" xfId="6861"/>
    <cellStyle name="注释 2 3 5 5" xfId="6862"/>
    <cellStyle name="注释 2 3 5 6" xfId="6863"/>
    <cellStyle name="注释 2 3 5 7" xfId="6864"/>
    <cellStyle name="注释 2 3 5 8" xfId="6865"/>
    <cellStyle name="注释 2 3 6" xfId="6866"/>
    <cellStyle name="注释 2 3 6 2" xfId="6867"/>
    <cellStyle name="注释 2 3 6 2 2" xfId="6868"/>
    <cellStyle name="注释 2 3 6 2 2 2" xfId="3180"/>
    <cellStyle name="注释 2 3 6 2 3" xfId="6869"/>
    <cellStyle name="注释 2 3 6 2 4" xfId="6870"/>
    <cellStyle name="注释 2 3 6 2 5" xfId="6871"/>
    <cellStyle name="注释 2 3 6 3" xfId="6872"/>
    <cellStyle name="注释 2 3 6 3 2" xfId="6873"/>
    <cellStyle name="注释 2 3 6 3 3" xfId="2387"/>
    <cellStyle name="注释 2 3 6 3 4" xfId="6874"/>
    <cellStyle name="注释 2 3 6 4" xfId="6875"/>
    <cellStyle name="注释 2 3 6 4 2" xfId="6876"/>
    <cellStyle name="注释 2 3 6 5" xfId="6742"/>
    <cellStyle name="注释 2 3 6 6" xfId="6877"/>
    <cellStyle name="注释 2 3 6 7" xfId="6878"/>
    <cellStyle name="注释 2 3 6 8" xfId="6879"/>
    <cellStyle name="注释 2 3 7" xfId="1164"/>
    <cellStyle name="注释 2 3 7 2" xfId="1166"/>
    <cellStyle name="注释 2 3 7 2 2" xfId="6880"/>
    <cellStyle name="注释 2 3 7 2 2 2" xfId="3214"/>
    <cellStyle name="注释 2 3 7 2 3" xfId="6881"/>
    <cellStyle name="注释 2 3 7 2 4" xfId="6882"/>
    <cellStyle name="注释 2 3 7 2 5" xfId="6883"/>
    <cellStyle name="注释 2 3 7 3" xfId="6884"/>
    <cellStyle name="注释 2 3 7 3 2" xfId="6885"/>
    <cellStyle name="注释 2 3 7 3 3" xfId="6886"/>
    <cellStyle name="注释 2 3 7 3 4" xfId="6887"/>
    <cellStyle name="注释 2 3 7 4" xfId="6888"/>
    <cellStyle name="注释 2 3 7 4 2" xfId="6889"/>
    <cellStyle name="注释 2 3 7 5" xfId="6890"/>
    <cellStyle name="注释 2 3 7 6" xfId="6891"/>
    <cellStyle name="注释 2 3 7 7" xfId="6892"/>
    <cellStyle name="注释 2 3 7 8" xfId="480"/>
    <cellStyle name="注释 2 3 8" xfId="1168"/>
    <cellStyle name="注释 2 3 8 2" xfId="6893"/>
    <cellStyle name="注释 2 3 8 2 2" xfId="6894"/>
    <cellStyle name="注释 2 3 8 2 2 2" xfId="6895"/>
    <cellStyle name="注释 2 3 8 2 3" xfId="6896"/>
    <cellStyle name="注释 2 3 8 2 4" xfId="6897"/>
    <cellStyle name="注释 2 3 8 2 5" xfId="6898"/>
    <cellStyle name="注释 2 3 8 3" xfId="6899"/>
    <cellStyle name="注释 2 3 8 3 2" xfId="6900"/>
    <cellStyle name="注释 2 3 8 3 3" xfId="6901"/>
    <cellStyle name="注释 2 3 8 3 4" xfId="6902"/>
    <cellStyle name="注释 2 3 8 4" xfId="6903"/>
    <cellStyle name="注释 2 3 8 4 2" xfId="6904"/>
    <cellStyle name="注释 2 3 8 5" xfId="6905"/>
    <cellStyle name="注释 2 3 8 6" xfId="6906"/>
    <cellStyle name="注释 2 3 8 7" xfId="6907"/>
    <cellStyle name="注释 2 3 8 8" xfId="6908"/>
    <cellStyle name="注释 2 3 9" xfId="1075"/>
    <cellStyle name="注释 2 3 9 2" xfId="6909"/>
    <cellStyle name="注释 2 3 9 2 2" xfId="6910"/>
    <cellStyle name="注释 2 3 9 2 2 2" xfId="6911"/>
    <cellStyle name="注释 2 3 9 2 3" xfId="1798"/>
    <cellStyle name="注释 2 3 9 2 4" xfId="1802"/>
    <cellStyle name="注释 2 3 9 2 5" xfId="1805"/>
    <cellStyle name="注释 2 3 9 3" xfId="6912"/>
    <cellStyle name="注释 2 3 9 3 2" xfId="6913"/>
    <cellStyle name="注释 2 3 9 3 3" xfId="722"/>
    <cellStyle name="注释 2 3 9 3 4" xfId="1810"/>
    <cellStyle name="注释 2 3 9 4" xfId="6914"/>
    <cellStyle name="注释 2 3 9 4 2" xfId="6915"/>
    <cellStyle name="注释 2 3 9 5" xfId="6916"/>
    <cellStyle name="注释 2 3 9 6" xfId="6917"/>
    <cellStyle name="注释 2 3 9 7" xfId="6918"/>
    <cellStyle name="注释 2 3 9 8" xfId="6919"/>
    <cellStyle name="注释 2 4" xfId="6920"/>
    <cellStyle name="注释 2 4 2" xfId="6921"/>
    <cellStyle name="注释 2 4 2 2" xfId="6922"/>
    <cellStyle name="注释 2 4 2 2 2" xfId="6923"/>
    <cellStyle name="注释 2 4 2 3" xfId="6924"/>
    <cellStyle name="注释 2 4 2 4" xfId="6925"/>
    <cellStyle name="注释 2 4 2 5" xfId="6926"/>
    <cellStyle name="注释 2 4 3" xfId="6927"/>
    <cellStyle name="注释 2 4 3 2" xfId="6928"/>
    <cellStyle name="注释 2 4 3 3" xfId="6929"/>
    <cellStyle name="注释 2 4 3 4" xfId="6930"/>
    <cellStyle name="注释 2 4 4" xfId="6931"/>
    <cellStyle name="注释 2 4 4 2" xfId="6932"/>
    <cellStyle name="注释 2 4 5" xfId="6933"/>
    <cellStyle name="注释 2 4 6" xfId="6934"/>
    <cellStyle name="注释 2 4 7" xfId="1172"/>
    <cellStyle name="注释 2 4 8" xfId="1175"/>
    <cellStyle name="注释 2 5" xfId="6935"/>
    <cellStyle name="注释 2 5 2" xfId="6936"/>
    <cellStyle name="注释 2 5 2 2" xfId="6937"/>
    <cellStyle name="注释 2 5 2 2 2" xfId="6938"/>
    <cellStyle name="注释 2 5 2 3" xfId="6939"/>
    <cellStyle name="注释 2 5 2 4" xfId="6940"/>
    <cellStyle name="注释 2 5 2 5" xfId="6941"/>
    <cellStyle name="注释 2 5 3" xfId="2828"/>
    <cellStyle name="注释 2 5 3 2" xfId="6942"/>
    <cellStyle name="注释 2 5 3 3" xfId="6943"/>
    <cellStyle name="注释 2 5 3 4" xfId="6944"/>
    <cellStyle name="注释 2 5 4" xfId="6945"/>
    <cellStyle name="注释 2 5 4 2" xfId="6946"/>
    <cellStyle name="注释 2 5 5" xfId="6947"/>
    <cellStyle name="注释 2 5 6" xfId="6948"/>
    <cellStyle name="注释 2 5 7" xfId="1177"/>
    <cellStyle name="注释 2 5 8" xfId="1179"/>
    <cellStyle name="注释 2 6" xfId="6949"/>
    <cellStyle name="注释 2 6 2" xfId="6950"/>
    <cellStyle name="注释 2 6 2 2" xfId="6951"/>
    <cellStyle name="注释 2 6 2 2 2" xfId="6952"/>
    <cellStyle name="注释 2 6 2 3" xfId="6953"/>
    <cellStyle name="注释 2 6 2 4" xfId="6954"/>
    <cellStyle name="注释 2 6 2 5" xfId="6955"/>
    <cellStyle name="注释 2 6 3" xfId="6956"/>
    <cellStyle name="注释 2 6 3 2" xfId="6957"/>
    <cellStyle name="注释 2 6 3 3" xfId="6958"/>
    <cellStyle name="注释 2 6 3 4" xfId="6959"/>
    <cellStyle name="注释 2 6 4" xfId="6960"/>
    <cellStyle name="注释 2 6 4 2" xfId="6961"/>
    <cellStyle name="注释 2 6 5" xfId="6962"/>
    <cellStyle name="注释 2 6 6" xfId="6963"/>
    <cellStyle name="注释 2 6 7" xfId="6964"/>
    <cellStyle name="注释 2 6 8" xfId="6965"/>
    <cellStyle name="注释 2 7" xfId="6966"/>
    <cellStyle name="注释 2 7 2" xfId="6967"/>
    <cellStyle name="注释 2 7 2 2" xfId="6968"/>
    <cellStyle name="注释 2 7 2 2 2" xfId="6969"/>
    <cellStyle name="注释 2 7 2 3" xfId="4846"/>
    <cellStyle name="注释 2 7 2 4" xfId="6970"/>
    <cellStyle name="注释 2 7 2 5" xfId="6971"/>
    <cellStyle name="注释 2 7 3" xfId="6972"/>
    <cellStyle name="注释 2 7 3 2" xfId="6973"/>
    <cellStyle name="注释 2 7 3 3" xfId="6974"/>
    <cellStyle name="注释 2 7 3 4" xfId="6975"/>
    <cellStyle name="注释 2 7 4" xfId="6976"/>
    <cellStyle name="注释 2 7 4 2" xfId="6977"/>
    <cellStyle name="注释 2 7 5" xfId="6978"/>
    <cellStyle name="注释 2 7 6" xfId="6979"/>
    <cellStyle name="注释 2 7 7" xfId="6980"/>
    <cellStyle name="注释 2 7 8" xfId="6981"/>
    <cellStyle name="注释 2 8" xfId="6982"/>
    <cellStyle name="注释 2 8 2" xfId="6983"/>
    <cellStyle name="注释 2 8 2 2" xfId="3114"/>
    <cellStyle name="注释 2 8 2 2 2" xfId="6984"/>
    <cellStyle name="注释 2 8 2 3" xfId="3117"/>
    <cellStyle name="注释 2 8 2 4" xfId="3986"/>
    <cellStyle name="注释 2 8 2 5" xfId="3446"/>
    <cellStyle name="注释 2 8 3" xfId="6985"/>
    <cellStyle name="注释 2 8 3 2" xfId="6986"/>
    <cellStyle name="注释 2 8 3 3" xfId="6987"/>
    <cellStyle name="注释 2 8 3 4" xfId="6988"/>
    <cellStyle name="注释 2 8 4" xfId="6989"/>
    <cellStyle name="注释 2 8 4 2" xfId="6990"/>
    <cellStyle name="注释 2 8 5" xfId="6991"/>
    <cellStyle name="注释 2 8 6" xfId="6992"/>
    <cellStyle name="注释 2 8 7" xfId="6993"/>
    <cellStyle name="注释 2 8 8" xfId="6994"/>
    <cellStyle name="注释 2 9" xfId="6995"/>
    <cellStyle name="注释 2 9 2" xfId="4474"/>
    <cellStyle name="注释 2 9 2 2" xfId="6996"/>
    <cellStyle name="注释 2 9 2 2 2" xfId="6997"/>
    <cellStyle name="注释 2 9 2 3" xfId="6998"/>
    <cellStyle name="注释 2 9 2 4" xfId="6999"/>
    <cellStyle name="注释 2 9 2 5" xfId="7000"/>
    <cellStyle name="注释 2 9 3" xfId="7001"/>
    <cellStyle name="注释 2 9 3 2" xfId="7002"/>
    <cellStyle name="注释 2 9 3 3" xfId="7003"/>
    <cellStyle name="注释 2 9 3 4" xfId="7004"/>
    <cellStyle name="注释 2 9 4" xfId="7005"/>
    <cellStyle name="注释 2 9 4 2" xfId="7006"/>
    <cellStyle name="注释 2 9 5" xfId="7007"/>
    <cellStyle name="注释 2 9 6" xfId="7008"/>
    <cellStyle name="注释 2 9 7" xfId="7009"/>
    <cellStyle name="注释 2 9 8" xfId="7011"/>
    <cellStyle name="注释 3" xfId="7012"/>
    <cellStyle name="注释 3 10" xfId="7013"/>
    <cellStyle name="注释 3 10 2" xfId="7014"/>
    <cellStyle name="注释 3 10 2 2" xfId="7015"/>
    <cellStyle name="注释 3 10 2 2 2" xfId="7016"/>
    <cellStyle name="注释 3 10 2 3" xfId="7017"/>
    <cellStyle name="注释 3 10 2 4" xfId="7018"/>
    <cellStyle name="注释 3 10 2 5" xfId="7019"/>
    <cellStyle name="注释 3 10 3" xfId="7020"/>
    <cellStyle name="注释 3 10 3 2" xfId="7021"/>
    <cellStyle name="注释 3 10 3 3" xfId="7022"/>
    <cellStyle name="注释 3 10 3 4" xfId="7023"/>
    <cellStyle name="注释 3 10 4" xfId="7024"/>
    <cellStyle name="注释 3 10 4 2" xfId="7025"/>
    <cellStyle name="注释 3 10 5" xfId="7026"/>
    <cellStyle name="注释 3 10 6" xfId="7027"/>
    <cellStyle name="注释 3 10 7" xfId="7028"/>
    <cellStyle name="注释 3 10 8" xfId="7029"/>
    <cellStyle name="注释 3 11" xfId="7030"/>
    <cellStyle name="注释 3 11 2" xfId="7031"/>
    <cellStyle name="注释 3 11 2 2" xfId="7032"/>
    <cellStyle name="注释 3 11 3" xfId="7033"/>
    <cellStyle name="注释 3 11 4" xfId="7034"/>
    <cellStyle name="注释 3 11 5" xfId="7035"/>
    <cellStyle name="注释 3 11 6" xfId="7036"/>
    <cellStyle name="注释 3 12" xfId="7037"/>
    <cellStyle name="注释 3 12 2" xfId="7038"/>
    <cellStyle name="注释 3 12 2 2" xfId="7039"/>
    <cellStyle name="注释 3 12 3" xfId="7040"/>
    <cellStyle name="注释 3 12 4" xfId="7041"/>
    <cellStyle name="注释 3 12 5" xfId="7042"/>
    <cellStyle name="注释 3 12 6" xfId="7043"/>
    <cellStyle name="注释 3 13" xfId="7044"/>
    <cellStyle name="注释 3 13 2" xfId="4337"/>
    <cellStyle name="注释 3 13 3" xfId="7045"/>
    <cellStyle name="注释 3 13 4" xfId="7046"/>
    <cellStyle name="注释 3 14" xfId="7047"/>
    <cellStyle name="注释 3 14 2" xfId="4343"/>
    <cellStyle name="注释 3 14 2 2" xfId="7048"/>
    <cellStyle name="注释 3 14 3" xfId="4346"/>
    <cellStyle name="注释 3 14 4" xfId="6100"/>
    <cellStyle name="注释 3 14 5" xfId="7049"/>
    <cellStyle name="注释 3 15" xfId="7050"/>
    <cellStyle name="注释 3 15 2" xfId="6104"/>
    <cellStyle name="注释 3 16" xfId="7051"/>
    <cellStyle name="注释 3 16 2" xfId="7052"/>
    <cellStyle name="注释 3 17" xfId="7053"/>
    <cellStyle name="注释 3 18" xfId="7054"/>
    <cellStyle name="注释 3 19" xfId="7055"/>
    <cellStyle name="注释 3 2" xfId="7056"/>
    <cellStyle name="注释 3 2 10" xfId="7057"/>
    <cellStyle name="注释 3 2 10 2" xfId="7058"/>
    <cellStyle name="注释 3 2 10 2 2" xfId="7059"/>
    <cellStyle name="注释 3 2 10 3" xfId="7060"/>
    <cellStyle name="注释 3 2 10 4" xfId="7061"/>
    <cellStyle name="注释 3 2 10 5" xfId="7062"/>
    <cellStyle name="注释 3 2 10 6" xfId="7063"/>
    <cellStyle name="注释 3 2 11" xfId="7064"/>
    <cellStyle name="注释 3 2 11 2" xfId="7065"/>
    <cellStyle name="注释 3 2 11 2 2" xfId="7066"/>
    <cellStyle name="注释 3 2 11 3" xfId="7067"/>
    <cellStyle name="注释 3 2 11 4" xfId="7068"/>
    <cellStyle name="注释 3 2 11 5" xfId="279"/>
    <cellStyle name="注释 3 2 12" xfId="7069"/>
    <cellStyle name="注释 3 2 12 2" xfId="7070"/>
    <cellStyle name="注释 3 2 12 2 2" xfId="7071"/>
    <cellStyle name="注释 3 2 12 3" xfId="7072"/>
    <cellStyle name="注释 3 2 12 4" xfId="7073"/>
    <cellStyle name="注释 3 2 12 5" xfId="7074"/>
    <cellStyle name="注释 3 2 12 6" xfId="7075"/>
    <cellStyle name="注释 3 2 13" xfId="7076"/>
    <cellStyle name="注释 3 2 13 2" xfId="7077"/>
    <cellStyle name="注释 3 2 13 3" xfId="7078"/>
    <cellStyle name="注释 3 2 13 4" xfId="7079"/>
    <cellStyle name="注释 3 2 14" xfId="7080"/>
    <cellStyle name="注释 3 2 14 2" xfId="7081"/>
    <cellStyle name="注释 3 2 14 2 2" xfId="3665"/>
    <cellStyle name="注释 3 2 14 3" xfId="7082"/>
    <cellStyle name="注释 3 2 14 4" xfId="7083"/>
    <cellStyle name="注释 3 2 14 5" xfId="7084"/>
    <cellStyle name="注释 3 2 15" xfId="7085"/>
    <cellStyle name="注释 3 2 15 2" xfId="7086"/>
    <cellStyle name="注释 3 2 16" xfId="1157"/>
    <cellStyle name="注释 3 2 16 2" xfId="7087"/>
    <cellStyle name="注释 3 2 17" xfId="7088"/>
    <cellStyle name="注释 3 2 18" xfId="7089"/>
    <cellStyle name="注释 3 2 19" xfId="7090"/>
    <cellStyle name="注释 3 2 2" xfId="7091"/>
    <cellStyle name="注释 3 2 2 10" xfId="7092"/>
    <cellStyle name="注释 3 2 2 10 2" xfId="7093"/>
    <cellStyle name="注释 3 2 2 10 2 2" xfId="7094"/>
    <cellStyle name="注释 3 2 2 10 3" xfId="7095"/>
    <cellStyle name="注释 3 2 2 10 4" xfId="7096"/>
    <cellStyle name="注释 3 2 2 10 5" xfId="7097"/>
    <cellStyle name="注释 3 2 2 11" xfId="7098"/>
    <cellStyle name="注释 3 2 2 11 2" xfId="7099"/>
    <cellStyle name="注释 3 2 2 11 3" xfId="7100"/>
    <cellStyle name="注释 3 2 2 11 4" xfId="7101"/>
    <cellStyle name="注释 3 2 2 12" xfId="7102"/>
    <cellStyle name="注释 3 2 2 12 2" xfId="7103"/>
    <cellStyle name="注释 3 2 2 13" xfId="7104"/>
    <cellStyle name="注释 3 2 2 14" xfId="7105"/>
    <cellStyle name="注释 3 2 2 15" xfId="7106"/>
    <cellStyle name="注释 3 2 2 16" xfId="7107"/>
    <cellStyle name="注释 3 2 2 2" xfId="7108"/>
    <cellStyle name="注释 3 2 2 2 2" xfId="7010"/>
    <cellStyle name="注释 3 2 2 2 2 2" xfId="7109"/>
    <cellStyle name="注释 3 2 2 2 2 2 2" xfId="7110"/>
    <cellStyle name="注释 3 2 2 2 2 3" xfId="7111"/>
    <cellStyle name="注释 3 2 2 2 2 4" xfId="7112"/>
    <cellStyle name="注释 3 2 2 2 2 5" xfId="7113"/>
    <cellStyle name="注释 3 2 2 2 3" xfId="7114"/>
    <cellStyle name="注释 3 2 2 2 3 2" xfId="7115"/>
    <cellStyle name="注释 3 2 2 2 3 3" xfId="7116"/>
    <cellStyle name="注释 3 2 2 2 3 4" xfId="7117"/>
    <cellStyle name="注释 3 2 2 2 4" xfId="7118"/>
    <cellStyle name="注释 3 2 2 2 4 2" xfId="7119"/>
    <cellStyle name="注释 3 2 2 2 5" xfId="7120"/>
    <cellStyle name="注释 3 2 2 2 6" xfId="7121"/>
    <cellStyle name="注释 3 2 2 2 7" xfId="4431"/>
    <cellStyle name="注释 3 2 2 2 8" xfId="7122"/>
    <cellStyle name="注释 3 2 2 3" xfId="7123"/>
    <cellStyle name="注释 3 2 2 3 2" xfId="7124"/>
    <cellStyle name="注释 3 2 2 3 2 2" xfId="7125"/>
    <cellStyle name="注释 3 2 2 3 2 2 2" xfId="7126"/>
    <cellStyle name="注释 3 2 2 3 2 3" xfId="7127"/>
    <cellStyle name="注释 3 2 2 3 2 4" xfId="7128"/>
    <cellStyle name="注释 3 2 2 3 2 5" xfId="7129"/>
    <cellStyle name="注释 3 2 2 3 3" xfId="2420"/>
    <cellStyle name="注释 3 2 2 3 3 2" xfId="2423"/>
    <cellStyle name="注释 3 2 2 3 3 3" xfId="7130"/>
    <cellStyle name="注释 3 2 2 3 3 4" xfId="7131"/>
    <cellStyle name="注释 3 2 2 3 4" xfId="2425"/>
    <cellStyle name="注释 3 2 2 3 4 2" xfId="3770"/>
    <cellStyle name="注释 3 2 2 3 5" xfId="2427"/>
    <cellStyle name="注释 3 2 2 3 6" xfId="2430"/>
    <cellStyle name="注释 3 2 2 3 7" xfId="7132"/>
    <cellStyle name="注释 3 2 2 3 8" xfId="7133"/>
    <cellStyle name="注释 3 2 2 4" xfId="7134"/>
    <cellStyle name="注释 3 2 2 4 2" xfId="7135"/>
    <cellStyle name="注释 3 2 2 4 2 2" xfId="7136"/>
    <cellStyle name="注释 3 2 2 4 2 2 2" xfId="7137"/>
    <cellStyle name="注释 3 2 2 4 2 3" xfId="7138"/>
    <cellStyle name="注释 3 2 2 4 2 4" xfId="7139"/>
    <cellStyle name="注释 3 2 2 4 2 5" xfId="7140"/>
    <cellStyle name="注释 3 2 2 4 3" xfId="2433"/>
    <cellStyle name="注释 3 2 2 4 3 2" xfId="2435"/>
    <cellStyle name="注释 3 2 2 4 3 3" xfId="7141"/>
    <cellStyle name="注释 3 2 2 4 3 4" xfId="7142"/>
    <cellStyle name="注释 3 2 2 4 4" xfId="2437"/>
    <cellStyle name="注释 3 2 2 4 4 2" xfId="7143"/>
    <cellStyle name="注释 3 2 2 4 5" xfId="2439"/>
    <cellStyle name="注释 3 2 2 4 6" xfId="7144"/>
    <cellStyle name="注释 3 2 2 4 7" xfId="7145"/>
    <cellStyle name="注释 3 2 2 4 8" xfId="7146"/>
    <cellStyle name="注释 3 2 2 5" xfId="7147"/>
    <cellStyle name="注释 3 2 2 5 2" xfId="7148"/>
    <cellStyle name="注释 3 2 2 5 2 2" xfId="7149"/>
    <cellStyle name="注释 3 2 2 5 2 2 2" xfId="7150"/>
    <cellStyle name="注释 3 2 2 5 2 3" xfId="7151"/>
    <cellStyle name="注释 3 2 2 5 2 4" xfId="7152"/>
    <cellStyle name="注释 3 2 2 5 2 5" xfId="7153"/>
    <cellStyle name="注释 3 2 2 5 3" xfId="2442"/>
    <cellStyle name="注释 3 2 2 5 3 2" xfId="2444"/>
    <cellStyle name="注释 3 2 2 5 3 3" xfId="7154"/>
    <cellStyle name="注释 3 2 2 5 3 4" xfId="7155"/>
    <cellStyle name="注释 3 2 2 5 4" xfId="2446"/>
    <cellStyle name="注释 3 2 2 5 4 2" xfId="7156"/>
    <cellStyle name="注释 3 2 2 5 5" xfId="1724"/>
    <cellStyle name="注释 3 2 2 5 6" xfId="1729"/>
    <cellStyle name="注释 3 2 2 5 7" xfId="7157"/>
    <cellStyle name="注释 3 2 2 5 8" xfId="7158"/>
    <cellStyle name="注释 3 2 2 6" xfId="7159"/>
    <cellStyle name="注释 3 2 2 6 2" xfId="7160"/>
    <cellStyle name="注释 3 2 2 6 2 2" xfId="7161"/>
    <cellStyle name="注释 3 2 2 6 2 2 2" xfId="7162"/>
    <cellStyle name="注释 3 2 2 6 2 3" xfId="7163"/>
    <cellStyle name="注释 3 2 2 6 2 4" xfId="7164"/>
    <cellStyle name="注释 3 2 2 6 2 5" xfId="7165"/>
    <cellStyle name="注释 3 2 2 6 3" xfId="2448"/>
    <cellStyle name="注释 3 2 2 6 3 2" xfId="7166"/>
    <cellStyle name="注释 3 2 2 6 3 3" xfId="7167"/>
    <cellStyle name="注释 3 2 2 6 3 4" xfId="7168"/>
    <cellStyle name="注释 3 2 2 6 4" xfId="2450"/>
    <cellStyle name="注释 3 2 2 6 4 2" xfId="7169"/>
    <cellStyle name="注释 3 2 2 6 5" xfId="7170"/>
    <cellStyle name="注释 3 2 2 6 6" xfId="7171"/>
    <cellStyle name="注释 3 2 2 6 7" xfId="7172"/>
    <cellStyle name="注释 3 2 2 6 8" xfId="7173"/>
    <cellStyle name="注释 3 2 2 7" xfId="7174"/>
    <cellStyle name="注释 3 2 2 7 2" xfId="7175"/>
    <cellStyle name="注释 3 2 2 7 2 2" xfId="7176"/>
    <cellStyle name="注释 3 2 2 7 2 2 2" xfId="7177"/>
    <cellStyle name="注释 3 2 2 7 2 3" xfId="7178"/>
    <cellStyle name="注释 3 2 2 7 2 4" xfId="7179"/>
    <cellStyle name="注释 3 2 2 7 2 5" xfId="7180"/>
    <cellStyle name="注释 3 2 2 7 3" xfId="2457"/>
    <cellStyle name="注释 3 2 2 7 3 2" xfId="2459"/>
    <cellStyle name="注释 3 2 2 7 3 3" xfId="6529"/>
    <cellStyle name="注释 3 2 2 7 3 4" xfId="6531"/>
    <cellStyle name="注释 3 2 2 7 4" xfId="2462"/>
    <cellStyle name="注释 3 2 2 7 4 2" xfId="6539"/>
    <cellStyle name="注释 3 2 2 7 5" xfId="2464"/>
    <cellStyle name="注释 3 2 2 7 6" xfId="7181"/>
    <cellStyle name="注释 3 2 2 7 7" xfId="7182"/>
    <cellStyle name="注释 3 2 2 7 8" xfId="7183"/>
    <cellStyle name="注释 3 2 2 8" xfId="7184"/>
    <cellStyle name="注释 3 2 2 8 2" xfId="7185"/>
    <cellStyle name="注释 3 2 2 8 2 2" xfId="7186"/>
    <cellStyle name="注释 3 2 2 8 2 2 2" xfId="7187"/>
    <cellStyle name="注释 3 2 2 8 2 3" xfId="7188"/>
    <cellStyle name="注释 3 2 2 8 2 4" xfId="7189"/>
    <cellStyle name="注释 3 2 2 8 2 5" xfId="7190"/>
    <cellStyle name="注释 3 2 2 8 3" xfId="2468"/>
    <cellStyle name="注释 3 2 2 8 3 2" xfId="7191"/>
    <cellStyle name="注释 3 2 2 8 3 3" xfId="7192"/>
    <cellStyle name="注释 3 2 2 8 3 4" xfId="7193"/>
    <cellStyle name="注释 3 2 2 8 4" xfId="7194"/>
    <cellStyle name="注释 3 2 2 8 4 2" xfId="7195"/>
    <cellStyle name="注释 3 2 2 8 5" xfId="7196"/>
    <cellStyle name="注释 3 2 2 8 6" xfId="7197"/>
    <cellStyle name="注释 3 2 2 8 7" xfId="7198"/>
    <cellStyle name="注释 3 2 2 8 8" xfId="7199"/>
    <cellStyle name="注释 3 2 2 9" xfId="7200"/>
    <cellStyle name="注释 3 2 2 9 2" xfId="7201"/>
    <cellStyle name="注释 3 2 2 9 2 2" xfId="7202"/>
    <cellStyle name="注释 3 2 2 9 2 2 2" xfId="2479"/>
    <cellStyle name="注释 3 2 2 9 2 3" xfId="7203"/>
    <cellStyle name="注释 3 2 2 9 2 4" xfId="7204"/>
    <cellStyle name="注释 3 2 2 9 2 5" xfId="7205"/>
    <cellStyle name="注释 3 2 2 9 3" xfId="2471"/>
    <cellStyle name="注释 3 2 2 9 3 2" xfId="7206"/>
    <cellStyle name="注释 3 2 2 9 3 3" xfId="7207"/>
    <cellStyle name="注释 3 2 2 9 3 4" xfId="7208"/>
    <cellStyle name="注释 3 2 2 9 4" xfId="7209"/>
    <cellStyle name="注释 3 2 2 9 4 2" xfId="7210"/>
    <cellStyle name="注释 3 2 2 9 5" xfId="7211"/>
    <cellStyle name="注释 3 2 2 9 6" xfId="7212"/>
    <cellStyle name="注释 3 2 2 9 7" xfId="7213"/>
    <cellStyle name="注释 3 2 2 9 8" xfId="7214"/>
    <cellStyle name="注释 3 2 3" xfId="7215"/>
    <cellStyle name="注释 3 2 3 2" xfId="7216"/>
    <cellStyle name="注释 3 2 3 2 2" xfId="7218"/>
    <cellStyle name="注释 3 2 3 2 2 2" xfId="7219"/>
    <cellStyle name="注释 3 2 3 2 3" xfId="7220"/>
    <cellStyle name="注释 3 2 3 2 4" xfId="7221"/>
    <cellStyle name="注释 3 2 3 2 5" xfId="7222"/>
    <cellStyle name="注释 3 2 3 3" xfId="7223"/>
    <cellStyle name="注释 3 2 3 3 2" xfId="7224"/>
    <cellStyle name="注释 3 2 3 3 3" xfId="583"/>
    <cellStyle name="注释 3 2 3 3 4" xfId="7225"/>
    <cellStyle name="注释 3 2 3 4" xfId="7226"/>
    <cellStyle name="注释 3 2 3 4 2" xfId="7227"/>
    <cellStyle name="注释 3 2 3 5" xfId="7228"/>
    <cellStyle name="注释 3 2 3 6" xfId="7229"/>
    <cellStyle name="注释 3 2 3 7" xfId="2719"/>
    <cellStyle name="注释 3 2 3 8" xfId="2722"/>
    <cellStyle name="注释 3 2 4" xfId="7230"/>
    <cellStyle name="注释 3 2 4 2" xfId="7231"/>
    <cellStyle name="注释 3 2 4 2 2" xfId="7232"/>
    <cellStyle name="注释 3 2 4 2 2 2" xfId="7233"/>
    <cellStyle name="注释 3 2 4 2 3" xfId="7234"/>
    <cellStyle name="注释 3 2 4 2 4" xfId="7235"/>
    <cellStyle name="注释 3 2 4 2 5" xfId="7236"/>
    <cellStyle name="注释 3 2 4 3" xfId="7237"/>
    <cellStyle name="注释 3 2 4 3 2" xfId="7238"/>
    <cellStyle name="注释 3 2 4 3 3" xfId="686"/>
    <cellStyle name="注释 3 2 4 3 4" xfId="7239"/>
    <cellStyle name="注释 3 2 4 4" xfId="7240"/>
    <cellStyle name="注释 3 2 4 4 2" xfId="7241"/>
    <cellStyle name="注释 3 2 4 5" xfId="7242"/>
    <cellStyle name="注释 3 2 4 6" xfId="7243"/>
    <cellStyle name="注释 3 2 4 7" xfId="2728"/>
    <cellStyle name="注释 3 2 4 8" xfId="2734"/>
    <cellStyle name="注释 3 2 5" xfId="7244"/>
    <cellStyle name="注释 3 2 5 2" xfId="7245"/>
    <cellStyle name="注释 3 2 5 2 2" xfId="7246"/>
    <cellStyle name="注释 3 2 5 2 2 2" xfId="7247"/>
    <cellStyle name="注释 3 2 5 2 3" xfId="7248"/>
    <cellStyle name="注释 3 2 5 2 4" xfId="7249"/>
    <cellStyle name="注释 3 2 5 2 5" xfId="7250"/>
    <cellStyle name="注释 3 2 5 3" xfId="7251"/>
    <cellStyle name="注释 3 2 5 3 2" xfId="7252"/>
    <cellStyle name="注释 3 2 5 3 3" xfId="2487"/>
    <cellStyle name="注释 3 2 5 3 4" xfId="7253"/>
    <cellStyle name="注释 3 2 5 4" xfId="7254"/>
    <cellStyle name="注释 3 2 5 4 2" xfId="7255"/>
    <cellStyle name="注释 3 2 5 5" xfId="7256"/>
    <cellStyle name="注释 3 2 5 6" xfId="7257"/>
    <cellStyle name="注释 3 2 5 7" xfId="2738"/>
    <cellStyle name="注释 3 2 5 8" xfId="2741"/>
    <cellStyle name="注释 3 2 6" xfId="7258"/>
    <cellStyle name="注释 3 2 6 2" xfId="7259"/>
    <cellStyle name="注释 3 2 6 2 2" xfId="7260"/>
    <cellStyle name="注释 3 2 6 2 2 2" xfId="7261"/>
    <cellStyle name="注释 3 2 6 2 3" xfId="7262"/>
    <cellStyle name="注释 3 2 6 2 4" xfId="7263"/>
    <cellStyle name="注释 3 2 6 2 5" xfId="7264"/>
    <cellStyle name="注释 3 2 6 3" xfId="7265"/>
    <cellStyle name="注释 3 2 6 3 2" xfId="7266"/>
    <cellStyle name="注释 3 2 6 3 3" xfId="7267"/>
    <cellStyle name="注释 3 2 6 3 4" xfId="7268"/>
    <cellStyle name="注释 3 2 6 4" xfId="7269"/>
    <cellStyle name="注释 3 2 6 4 2" xfId="7270"/>
    <cellStyle name="注释 3 2 6 5" xfId="7271"/>
    <cellStyle name="注释 3 2 6 6" xfId="7272"/>
    <cellStyle name="注释 3 2 6 7" xfId="2746"/>
    <cellStyle name="注释 3 2 6 8" xfId="2748"/>
    <cellStyle name="注释 3 2 7" xfId="1452"/>
    <cellStyle name="注释 3 2 7 2" xfId="1454"/>
    <cellStyle name="注释 3 2 7 2 2" xfId="7273"/>
    <cellStyle name="注释 3 2 7 2 2 2" xfId="7274"/>
    <cellStyle name="注释 3 2 7 2 3" xfId="7275"/>
    <cellStyle name="注释 3 2 7 2 4" xfId="7276"/>
    <cellStyle name="注释 3 2 7 2 5" xfId="7277"/>
    <cellStyle name="注释 3 2 7 3" xfId="7278"/>
    <cellStyle name="注释 3 2 7 3 2" xfId="7279"/>
    <cellStyle name="注释 3 2 7 3 3" xfId="802"/>
    <cellStyle name="注释 3 2 7 3 4" xfId="7280"/>
    <cellStyle name="注释 3 2 7 4" xfId="7281"/>
    <cellStyle name="注释 3 2 7 4 2" xfId="2704"/>
    <cellStyle name="注释 3 2 7 5" xfId="7282"/>
    <cellStyle name="注释 3 2 7 6" xfId="7283"/>
    <cellStyle name="注释 3 2 7 7" xfId="2752"/>
    <cellStyle name="注释 3 2 7 8" xfId="2754"/>
    <cellStyle name="注释 3 2 8" xfId="1040"/>
    <cellStyle name="注释 3 2 8 2" xfId="7284"/>
    <cellStyle name="注释 3 2 8 2 2" xfId="7285"/>
    <cellStyle name="注释 3 2 8 2 2 2" xfId="7286"/>
    <cellStyle name="注释 3 2 8 2 3" xfId="7287"/>
    <cellStyle name="注释 3 2 8 2 4" xfId="7288"/>
    <cellStyle name="注释 3 2 8 2 5" xfId="7289"/>
    <cellStyle name="注释 3 2 8 3" xfId="7290"/>
    <cellStyle name="注释 3 2 8 3 2" xfId="7291"/>
    <cellStyle name="注释 3 2 8 3 3" xfId="7292"/>
    <cellStyle name="注释 3 2 8 3 4" xfId="7293"/>
    <cellStyle name="注释 3 2 8 4" xfId="7294"/>
    <cellStyle name="注释 3 2 8 4 2" xfId="7295"/>
    <cellStyle name="注释 3 2 8 5" xfId="7296"/>
    <cellStyle name="注释 3 2 8 6" xfId="7297"/>
    <cellStyle name="注释 3 2 8 7" xfId="2759"/>
    <cellStyle name="注释 3 2 8 8" xfId="7298"/>
    <cellStyle name="注释 3 2 9" xfId="1456"/>
    <cellStyle name="注释 3 2 9 2" xfId="7299"/>
    <cellStyle name="注释 3 2 9 2 2" xfId="7300"/>
    <cellStyle name="注释 3 2 9 2 2 2" xfId="3060"/>
    <cellStyle name="注释 3 2 9 2 3" xfId="7301"/>
    <cellStyle name="注释 3 2 9 2 4" xfId="7302"/>
    <cellStyle name="注释 3 2 9 2 5" xfId="7303"/>
    <cellStyle name="注释 3 2 9 3" xfId="7304"/>
    <cellStyle name="注释 3 2 9 3 2" xfId="7305"/>
    <cellStyle name="注释 3 2 9 3 3" xfId="7306"/>
    <cellStyle name="注释 3 2 9 3 4" xfId="7307"/>
    <cellStyle name="注释 3 2 9 4" xfId="7308"/>
    <cellStyle name="注释 3 2 9 4 2" xfId="7309"/>
    <cellStyle name="注释 3 2 9 5" xfId="7310"/>
    <cellStyle name="注释 3 2 9 6" xfId="5749"/>
    <cellStyle name="注释 3 2 9 7" xfId="1745"/>
    <cellStyle name="注释 3 2 9 8" xfId="7311"/>
    <cellStyle name="注释 3 3" xfId="7312"/>
    <cellStyle name="注释 3 3 10" xfId="7313"/>
    <cellStyle name="注释 3 3 10 2" xfId="7314"/>
    <cellStyle name="注释 3 3 10 2 2" xfId="7315"/>
    <cellStyle name="注释 3 3 10 3" xfId="7316"/>
    <cellStyle name="注释 3 3 10 4" xfId="7317"/>
    <cellStyle name="注释 3 3 10 5" xfId="7318"/>
    <cellStyle name="注释 3 3 11" xfId="7319"/>
    <cellStyle name="注释 3 3 11 2" xfId="7320"/>
    <cellStyle name="注释 3 3 11 3" xfId="7321"/>
    <cellStyle name="注释 3 3 11 4" xfId="7322"/>
    <cellStyle name="注释 3 3 12" xfId="7323"/>
    <cellStyle name="注释 3 3 12 2" xfId="7324"/>
    <cellStyle name="注释 3 3 13" xfId="7325"/>
    <cellStyle name="注释 3 3 14" xfId="7326"/>
    <cellStyle name="注释 3 3 15" xfId="7327"/>
    <cellStyle name="注释 3 3 16" xfId="7328"/>
    <cellStyle name="注释 3 3 2" xfId="7329"/>
    <cellStyle name="注释 3 3 2 2" xfId="7330"/>
    <cellStyle name="注释 3 3 2 2 2" xfId="7331"/>
    <cellStyle name="注释 3 3 2 2 2 2" xfId="7332"/>
    <cellStyle name="注释 3 3 2 2 3" xfId="7333"/>
    <cellStyle name="注释 3 3 2 2 4" xfId="7334"/>
    <cellStyle name="注释 3 3 2 2 5" xfId="7335"/>
    <cellStyle name="注释 3 3 2 3" xfId="7336"/>
    <cellStyle name="注释 3 3 2 3 2" xfId="7337"/>
    <cellStyle name="注释 3 3 2 3 3" xfId="2503"/>
    <cellStyle name="注释 3 3 2 3 4" xfId="2507"/>
    <cellStyle name="注释 3 3 2 4" xfId="7338"/>
    <cellStyle name="注释 3 3 2 4 2" xfId="7339"/>
    <cellStyle name="注释 3 3 2 5" xfId="7340"/>
    <cellStyle name="注释 3 3 2 6" xfId="7341"/>
    <cellStyle name="注释 3 3 2 7" xfId="7342"/>
    <cellStyle name="注释 3 3 2 8" xfId="5800"/>
    <cellStyle name="注释 3 3 3" xfId="7343"/>
    <cellStyle name="注释 3 3 3 2" xfId="7344"/>
    <cellStyle name="注释 3 3 3 2 2" xfId="7345"/>
    <cellStyle name="注释 3 3 3 2 2 2" xfId="7346"/>
    <cellStyle name="注释 3 3 3 2 3" xfId="7347"/>
    <cellStyle name="注释 3 3 3 2 4" xfId="7348"/>
    <cellStyle name="注释 3 3 3 2 5" xfId="7349"/>
    <cellStyle name="注释 3 3 3 3" xfId="7350"/>
    <cellStyle name="注释 3 3 3 3 2" xfId="7351"/>
    <cellStyle name="注释 3 3 3 3 3" xfId="228"/>
    <cellStyle name="注释 3 3 3 3 4" xfId="7352"/>
    <cellStyle name="注释 3 3 3 4" xfId="7353"/>
    <cellStyle name="注释 3 3 3 4 2" xfId="7354"/>
    <cellStyle name="注释 3 3 3 5" xfId="7355"/>
    <cellStyle name="注释 3 3 3 6" xfId="7356"/>
    <cellStyle name="注释 3 3 3 7" xfId="2767"/>
    <cellStyle name="注释 3 3 3 8" xfId="7357"/>
    <cellStyle name="注释 3 3 4" xfId="7358"/>
    <cellStyle name="注释 3 3 4 2" xfId="7359"/>
    <cellStyle name="注释 3 3 4 2 2" xfId="7360"/>
    <cellStyle name="注释 3 3 4 2 2 2" xfId="7361"/>
    <cellStyle name="注释 3 3 4 2 3" xfId="7362"/>
    <cellStyle name="注释 3 3 4 2 4" xfId="7363"/>
    <cellStyle name="注释 3 3 4 2 5" xfId="7364"/>
    <cellStyle name="注释 3 3 4 3" xfId="7365"/>
    <cellStyle name="注释 3 3 4 3 2" xfId="7366"/>
    <cellStyle name="注释 3 3 4 3 3" xfId="347"/>
    <cellStyle name="注释 3 3 4 3 4" xfId="7367"/>
    <cellStyle name="注释 3 3 4 4" xfId="7368"/>
    <cellStyle name="注释 3 3 4 4 2" xfId="7369"/>
    <cellStyle name="注释 3 3 4 5" xfId="7370"/>
    <cellStyle name="注释 3 3 4 6" xfId="975"/>
    <cellStyle name="注释 3 3 4 7" xfId="3707"/>
    <cellStyle name="注释 3 3 4 8" xfId="3714"/>
    <cellStyle name="注释 3 3 5" xfId="7371"/>
    <cellStyle name="注释 3 3 5 2" xfId="7372"/>
    <cellStyle name="注释 3 3 5 2 2" xfId="7373"/>
    <cellStyle name="注释 3 3 5 2 2 2" xfId="7374"/>
    <cellStyle name="注释 3 3 5 2 3" xfId="7375"/>
    <cellStyle name="注释 3 3 5 2 4" xfId="7376"/>
    <cellStyle name="注释 3 3 5 2 5" xfId="7377"/>
    <cellStyle name="注释 3 3 5 3" xfId="7378"/>
    <cellStyle name="注释 3 3 5 3 2" xfId="7379"/>
    <cellStyle name="注释 3 3 5 3 3" xfId="7380"/>
    <cellStyle name="注释 3 3 5 3 4" xfId="7381"/>
    <cellStyle name="注释 3 3 5 4" xfId="7382"/>
    <cellStyle name="注释 3 3 5 4 2" xfId="7383"/>
    <cellStyle name="注释 3 3 5 5" xfId="7384"/>
    <cellStyle name="注释 3 3 5 6" xfId="7385"/>
    <cellStyle name="注释 3 3 5 7" xfId="7386"/>
    <cellStyle name="注释 3 3 5 8" xfId="7387"/>
    <cellStyle name="注释 3 3 6" xfId="7388"/>
    <cellStyle name="注释 3 3 6 2" xfId="7389"/>
    <cellStyle name="注释 3 3 6 2 2" xfId="7390"/>
    <cellStyle name="注释 3 3 6 2 2 2" xfId="7391"/>
    <cellStyle name="注释 3 3 6 2 3" xfId="7392"/>
    <cellStyle name="注释 3 3 6 2 4" xfId="7393"/>
    <cellStyle name="注释 3 3 6 2 5" xfId="7394"/>
    <cellStyle name="注释 3 3 6 3" xfId="7395"/>
    <cellStyle name="注释 3 3 6 3 2" xfId="7396"/>
    <cellStyle name="注释 3 3 6 3 3" xfId="1665"/>
    <cellStyle name="注释 3 3 6 3 4" xfId="7397"/>
    <cellStyle name="注释 3 3 6 4" xfId="7398"/>
    <cellStyle name="注释 3 3 6 4 2" xfId="7399"/>
    <cellStyle name="注释 3 3 6 5" xfId="6756"/>
    <cellStyle name="注释 3 3 6 6" xfId="7400"/>
    <cellStyle name="注释 3 3 6 7" xfId="7401"/>
    <cellStyle name="注释 3 3 6 8" xfId="7402"/>
    <cellStyle name="注释 3 3 7" xfId="1463"/>
    <cellStyle name="注释 3 3 7 2" xfId="1466"/>
    <cellStyle name="注释 3 3 7 2 2" xfId="7403"/>
    <cellStyle name="注释 3 3 7 2 2 2" xfId="7404"/>
    <cellStyle name="注释 3 3 7 2 3" xfId="7405"/>
    <cellStyle name="注释 3 3 7 2 4" xfId="7406"/>
    <cellStyle name="注释 3 3 7 2 5" xfId="7407"/>
    <cellStyle name="注释 3 3 7 3" xfId="7408"/>
    <cellStyle name="注释 3 3 7 3 2" xfId="7409"/>
    <cellStyle name="注释 3 3 7 3 3" xfId="7410"/>
    <cellStyle name="注释 3 3 7 3 4" xfId="7411"/>
    <cellStyle name="注释 3 3 7 4" xfId="7412"/>
    <cellStyle name="注释 3 3 7 4 2" xfId="7413"/>
    <cellStyle name="注释 3 3 7 5" xfId="7414"/>
    <cellStyle name="注释 3 3 7 6" xfId="7415"/>
    <cellStyle name="注释 3 3 7 7" xfId="7416"/>
    <cellStyle name="注释 3 3 7 8" xfId="7417"/>
    <cellStyle name="注释 3 3 8" xfId="1468"/>
    <cellStyle name="注释 3 3 8 2" xfId="7418"/>
    <cellStyle name="注释 3 3 8 2 2" xfId="7419"/>
    <cellStyle name="注释 3 3 8 2 2 2" xfId="3772"/>
    <cellStyle name="注释 3 3 8 2 3" xfId="7420"/>
    <cellStyle name="注释 3 3 8 2 4" xfId="7421"/>
    <cellStyle name="注释 3 3 8 2 5" xfId="7422"/>
    <cellStyle name="注释 3 3 8 3" xfId="7423"/>
    <cellStyle name="注释 3 3 8 3 2" xfId="7424"/>
    <cellStyle name="注释 3 3 8 3 3" xfId="7425"/>
    <cellStyle name="注释 3 3 8 3 4" xfId="7426"/>
    <cellStyle name="注释 3 3 8 4" xfId="7427"/>
    <cellStyle name="注释 3 3 8 4 2" xfId="7428"/>
    <cellStyle name="注释 3 3 8 5" xfId="7429"/>
    <cellStyle name="注释 3 3 8 6" xfId="7430"/>
    <cellStyle name="注释 3 3 8 7" xfId="7431"/>
    <cellStyle name="注释 3 3 8 8" xfId="7432"/>
    <cellStyle name="注释 3 3 9" xfId="1470"/>
    <cellStyle name="注释 3 3 9 2" xfId="7433"/>
    <cellStyle name="注释 3 3 9 2 2" xfId="7434"/>
    <cellStyle name="注释 3 3 9 2 2 2" xfId="7435"/>
    <cellStyle name="注释 3 3 9 2 3" xfId="7436"/>
    <cellStyle name="注释 3 3 9 2 4" xfId="7437"/>
    <cellStyle name="注释 3 3 9 2 5" xfId="7438"/>
    <cellStyle name="注释 3 3 9 3" xfId="7439"/>
    <cellStyle name="注释 3 3 9 3 2" xfId="7440"/>
    <cellStyle name="注释 3 3 9 3 3" xfId="7441"/>
    <cellStyle name="注释 3 3 9 3 4" xfId="7442"/>
    <cellStyle name="注释 3 3 9 4" xfId="7443"/>
    <cellStyle name="注释 3 3 9 4 2" xfId="7444"/>
    <cellStyle name="注释 3 3 9 5" xfId="7445"/>
    <cellStyle name="注释 3 3 9 6" xfId="7446"/>
    <cellStyle name="注释 3 3 9 7" xfId="7447"/>
    <cellStyle name="注释 3 3 9 8" xfId="7448"/>
    <cellStyle name="注释 3 4" xfId="7449"/>
    <cellStyle name="注释 3 4 2" xfId="7450"/>
    <cellStyle name="注释 3 4 2 2" xfId="7451"/>
    <cellStyle name="注释 3 4 2 2 2" xfId="7452"/>
    <cellStyle name="注释 3 4 2 3" xfId="7453"/>
    <cellStyle name="注释 3 4 2 4" xfId="7454"/>
    <cellStyle name="注释 3 4 2 5" xfId="7455"/>
    <cellStyle name="注释 3 4 3" xfId="7456"/>
    <cellStyle name="注释 3 4 3 2" xfId="7457"/>
    <cellStyle name="注释 3 4 3 3" xfId="7458"/>
    <cellStyle name="注释 3 4 3 4" xfId="7459"/>
    <cellStyle name="注释 3 4 4" xfId="7460"/>
    <cellStyle name="注释 3 4 4 2" xfId="7461"/>
    <cellStyle name="注释 3 4 5" xfId="7462"/>
    <cellStyle name="注释 3 4 6" xfId="7463"/>
    <cellStyle name="注释 3 4 7" xfId="1476"/>
    <cellStyle name="注释 3 4 8" xfId="1478"/>
    <cellStyle name="注释 3 5" xfId="7464"/>
    <cellStyle name="注释 3 5 2" xfId="7465"/>
    <cellStyle name="注释 3 5 2 2" xfId="7466"/>
    <cellStyle name="注释 3 5 2 2 2" xfId="7467"/>
    <cellStyle name="注释 3 5 2 3" xfId="7468"/>
    <cellStyle name="注释 3 5 2 4" xfId="7469"/>
    <cellStyle name="注释 3 5 2 5" xfId="66"/>
    <cellStyle name="注释 3 5 3" xfId="7470"/>
    <cellStyle name="注释 3 5 3 2" xfId="7471"/>
    <cellStyle name="注释 3 5 3 3" xfId="7472"/>
    <cellStyle name="注释 3 5 3 4" xfId="7473"/>
    <cellStyle name="注释 3 5 4" xfId="7474"/>
    <cellStyle name="注释 3 5 4 2" xfId="7475"/>
    <cellStyle name="注释 3 5 5" xfId="7476"/>
    <cellStyle name="注释 3 5 6" xfId="7477"/>
    <cellStyle name="注释 3 5 7" xfId="570"/>
    <cellStyle name="注释 3 5 8" xfId="1483"/>
    <cellStyle name="注释 3 6" xfId="7478"/>
    <cellStyle name="注释 3 6 2" xfId="7479"/>
    <cellStyle name="注释 3 6 2 2" xfId="7480"/>
    <cellStyle name="注释 3 6 2 2 2" xfId="7481"/>
    <cellStyle name="注释 3 6 2 3" xfId="7482"/>
    <cellStyle name="注释 3 6 2 4" xfId="7483"/>
    <cellStyle name="注释 3 6 2 5" xfId="7484"/>
    <cellStyle name="注释 3 6 3" xfId="7485"/>
    <cellStyle name="注释 3 6 3 2" xfId="7486"/>
    <cellStyle name="注释 3 6 3 3" xfId="7487"/>
    <cellStyle name="注释 3 6 3 4" xfId="7488"/>
    <cellStyle name="注释 3 6 4" xfId="7489"/>
    <cellStyle name="注释 3 6 4 2" xfId="7490"/>
    <cellStyle name="注释 3 6 5" xfId="7491"/>
    <cellStyle name="注释 3 6 6" xfId="7492"/>
    <cellStyle name="注释 3 6 7" xfId="7493"/>
    <cellStyle name="注释 3 6 8" xfId="7494"/>
    <cellStyle name="注释 3 7" xfId="7495"/>
    <cellStyle name="注释 3 7 2" xfId="7496"/>
    <cellStyle name="注释 3 7 2 2" xfId="7497"/>
    <cellStyle name="注释 3 7 2 2 2" xfId="7498"/>
    <cellStyle name="注释 3 7 2 3" xfId="7499"/>
    <cellStyle name="注释 3 7 2 4" xfId="7500"/>
    <cellStyle name="注释 3 7 2 5" xfId="7501"/>
    <cellStyle name="注释 3 7 3" xfId="7502"/>
    <cellStyle name="注释 3 7 3 2" xfId="7503"/>
    <cellStyle name="注释 3 7 3 3" xfId="7504"/>
    <cellStyle name="注释 3 7 3 4" xfId="7505"/>
    <cellStyle name="注释 3 7 4" xfId="7506"/>
    <cellStyle name="注释 3 7 4 2" xfId="7507"/>
    <cellStyle name="注释 3 7 5" xfId="7508"/>
    <cellStyle name="注释 3 7 6" xfId="7509"/>
    <cellStyle name="注释 3 7 7" xfId="7510"/>
    <cellStyle name="注释 3 7 8" xfId="7511"/>
    <cellStyle name="注释 3 8" xfId="7512"/>
    <cellStyle name="注释 3 8 2" xfId="7513"/>
    <cellStyle name="注释 3 8 2 2" xfId="7514"/>
    <cellStyle name="注释 3 8 2 2 2" xfId="7515"/>
    <cellStyle name="注释 3 8 2 3" xfId="5013"/>
    <cellStyle name="注释 3 8 2 4" xfId="5019"/>
    <cellStyle name="注释 3 8 2 5" xfId="5023"/>
    <cellStyle name="注释 3 8 3" xfId="7516"/>
    <cellStyle name="注释 3 8 3 2" xfId="7517"/>
    <cellStyle name="注释 3 8 3 3" xfId="5030"/>
    <cellStyle name="注释 3 8 3 4" xfId="5036"/>
    <cellStyle name="注释 3 8 4" xfId="7518"/>
    <cellStyle name="注释 3 8 4 2" xfId="7519"/>
    <cellStyle name="注释 3 8 5" xfId="7520"/>
    <cellStyle name="注释 3 8 6" xfId="7521"/>
    <cellStyle name="注释 3 8 7" xfId="7522"/>
    <cellStyle name="注释 3 8 8" xfId="7523"/>
    <cellStyle name="注释 3 9" xfId="2288"/>
    <cellStyle name="注释 3 9 2" xfId="7524"/>
    <cellStyle name="注释 3 9 2 2" xfId="7525"/>
    <cellStyle name="注释 3 9 2 2 2" xfId="7526"/>
    <cellStyle name="注释 3 9 2 3" xfId="5258"/>
    <cellStyle name="注释 3 9 2 4" xfId="5262"/>
    <cellStyle name="注释 3 9 2 5" xfId="5266"/>
    <cellStyle name="注释 3 9 3" xfId="7527"/>
    <cellStyle name="注释 3 9 3 2" xfId="7528"/>
    <cellStyle name="注释 3 9 3 3" xfId="5272"/>
    <cellStyle name="注释 3 9 3 4" xfId="5278"/>
    <cellStyle name="注释 3 9 4" xfId="7529"/>
    <cellStyle name="注释 3 9 4 2" xfId="7530"/>
    <cellStyle name="注释 3 9 5" xfId="7531"/>
    <cellStyle name="注释 3 9 6" xfId="7532"/>
    <cellStyle name="注释 3 9 7" xfId="7533"/>
    <cellStyle name="注释 3 9 8" xfId="7217"/>
    <cellStyle name="注释 4" xfId="7534"/>
    <cellStyle name="注释 4 2" xfId="7535"/>
    <cellStyle name="注释 4 2 2" xfId="7536"/>
    <cellStyle name="注释 4 3" xfId="7537"/>
    <cellStyle name="注释 4 4" xfId="7538"/>
    <cellStyle name="注释 4 5" xfId="7539"/>
    <cellStyle name="注释 4 6" xfId="6616"/>
    <cellStyle name="注释 5" xfId="7540"/>
    <cellStyle name="注释 5 2" xfId="7541"/>
    <cellStyle name="注释 5 3" xfId="7542"/>
    <cellStyle name="注释 5 4" xfId="7543"/>
    <cellStyle name="注释 6" xfId="7544"/>
    <cellStyle name="注释 7" xfId="7545"/>
    <cellStyle name="注释 8" xfId="7546"/>
    <cellStyle name="注释 9" xfId="7547"/>
  </cellStyles>
  <dxfs count="97"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  <dxf>
      <fill>
        <patternFill patternType="solid">
          <bgColor rgb="FFFFFF00"/>
        </patternFill>
      </fill>
    </dxf>
  </dxfs>
  <tableStyles count="0" defaultTableStyle="TableStyleMedium2" defaultPivotStyle="PivotStyleLight16"/>
  <colors>
    <mruColors>
      <color rgb="FFFF2D2D"/>
      <color rgb="FFFF4343"/>
      <color rgb="FFFFFFFF"/>
      <color rgb="FFFF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2479;&#35745;&#24037;&#20316;/&#26376;&#25253;&#34920;/2013&#24180;8&#26376;/&#30465;&#26376;&#25253;/20130906/&#27700;&#21033;&#25253;&#34920;/&#24180;&#25253;/2012&#22522;&#24314;&#24180;&#25253;/&#24180;&#25253;&#24067;&#32622;/&#24180;&#25253;&#24067;&#32622;/2012&#24180;&#25253;&#25171;&#21360;&#26448;&#26009;/2.2-2012&#24180;&#32479;&#35745;&#25253;&#34920;&#25237;&#36164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32479;&#35745;/&#30465;&#26376;&#25253;/3&#26376;/3&#26376;&#26376;&#25253;/&#27993;&#27743;&#30465;&#27700;&#21033;&#25237;&#36164;&#32479;&#35745;&#26376;&#25253;2021&#24180;1-3&#263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2021&#24180;&#32479;&#35745;/&#30465;&#26376;&#25253;/3&#26376;/3&#26376;&#26376;&#25253;/&#20013;&#22830;&#24180;&#24230;&#25237;&#36164;&#35745;&#21010;&#27700;&#21033;&#39033;&#30446;&#26376;&#25253;-2021&#24180;3&#263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enovo/Desktop/tpyrced_3&#26376;&#23425;&#27874;&#20998;&#21439;&#24066;&#21306;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005"/>
      <sheetName val="项目概况"/>
      <sheetName val="总体进度"/>
      <sheetName val="投资进度"/>
      <sheetName val="形象进度"/>
      <sheetName val="投入表1"/>
      <sheetName val="投入表2"/>
      <sheetName val="项目类型"/>
      <sheetName val="T006"/>
      <sheetName val="jy01"/>
      <sheetName val="省月报"/>
      <sheetName val="重大项目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图2"/>
      <sheetName val="排名 (2)"/>
      <sheetName val="Sheet5"/>
      <sheetName val="透视表"/>
      <sheetName val="3月项目进度统计报表 "/>
      <sheetName val="分市对比"/>
      <sheetName val="分类型环比 "/>
      <sheetName val="不纳入项目"/>
      <sheetName val="排名图"/>
      <sheetName val="五水项目类型"/>
      <sheetName val="项目类型"/>
      <sheetName val="类型比较"/>
      <sheetName val="Sheet1"/>
      <sheetName val="Sheet2"/>
      <sheetName val="Sheet4"/>
      <sheetName val="Sheet3"/>
    </sheetNames>
    <sheetDataSet>
      <sheetData sheetId="0"/>
      <sheetData sheetId="1"/>
      <sheetData sheetId="2"/>
      <sheetData sheetId="3">
        <row r="5">
          <cell r="A5" t="str">
            <v>杭州市</v>
          </cell>
          <cell r="B5">
            <v>92512.17</v>
          </cell>
        </row>
        <row r="6">
          <cell r="A6" t="str">
            <v>淳安县</v>
          </cell>
          <cell r="B6">
            <v>7401</v>
          </cell>
        </row>
        <row r="7">
          <cell r="A7" t="str">
            <v>富阳区</v>
          </cell>
          <cell r="B7">
            <v>31688</v>
          </cell>
        </row>
        <row r="8">
          <cell r="A8" t="str">
            <v>杭州市本级</v>
          </cell>
          <cell r="B8">
            <v>6264</v>
          </cell>
        </row>
        <row r="9">
          <cell r="A9" t="str">
            <v>建德市</v>
          </cell>
          <cell r="B9">
            <v>11807</v>
          </cell>
        </row>
        <row r="10">
          <cell r="A10" t="str">
            <v>临安区</v>
          </cell>
          <cell r="B10">
            <v>9470.8700000000008</v>
          </cell>
        </row>
        <row r="11">
          <cell r="A11" t="str">
            <v>桐庐县</v>
          </cell>
          <cell r="B11">
            <v>9626</v>
          </cell>
        </row>
        <row r="12">
          <cell r="A12" t="str">
            <v>萧山区</v>
          </cell>
          <cell r="B12">
            <v>3905.3</v>
          </cell>
        </row>
        <row r="13">
          <cell r="A13" t="str">
            <v>余杭区</v>
          </cell>
          <cell r="B13">
            <v>12350</v>
          </cell>
        </row>
        <row r="14">
          <cell r="A14" t="str">
            <v>宁波市</v>
          </cell>
          <cell r="B14">
            <v>237874</v>
          </cell>
        </row>
        <row r="15">
          <cell r="A15" t="str">
            <v>宁波市</v>
          </cell>
          <cell r="B15">
            <v>237874</v>
          </cell>
        </row>
        <row r="16">
          <cell r="A16" t="str">
            <v>温州市</v>
          </cell>
          <cell r="B16">
            <v>153327.76999999999</v>
          </cell>
        </row>
        <row r="17">
          <cell r="A17" t="str">
            <v>苍南县</v>
          </cell>
          <cell r="B17">
            <v>6160</v>
          </cell>
        </row>
        <row r="18">
          <cell r="A18" t="str">
            <v>洞头区</v>
          </cell>
          <cell r="B18">
            <v>4276.7</v>
          </cell>
        </row>
        <row r="19">
          <cell r="A19" t="str">
            <v>乐清市</v>
          </cell>
          <cell r="B19">
            <v>25534</v>
          </cell>
        </row>
        <row r="20">
          <cell r="A20" t="str">
            <v>龙港市</v>
          </cell>
          <cell r="B20">
            <v>6162.9</v>
          </cell>
        </row>
        <row r="21">
          <cell r="A21" t="str">
            <v>龙湾区</v>
          </cell>
          <cell r="B21">
            <v>1825</v>
          </cell>
        </row>
        <row r="22">
          <cell r="A22" t="str">
            <v>鹿城区</v>
          </cell>
          <cell r="B22">
            <v>9426.6299999999992</v>
          </cell>
        </row>
        <row r="23">
          <cell r="A23" t="str">
            <v>瓯海区</v>
          </cell>
          <cell r="B23">
            <v>7359</v>
          </cell>
        </row>
        <row r="24">
          <cell r="A24" t="str">
            <v>平阳县</v>
          </cell>
          <cell r="B24">
            <v>21868</v>
          </cell>
        </row>
        <row r="25">
          <cell r="A25" t="str">
            <v>瑞安市</v>
          </cell>
          <cell r="B25">
            <v>23278</v>
          </cell>
        </row>
        <row r="26">
          <cell r="A26" t="str">
            <v>泰顺县</v>
          </cell>
          <cell r="B26">
            <v>5000</v>
          </cell>
        </row>
        <row r="27">
          <cell r="A27" t="str">
            <v>温州市本级</v>
          </cell>
          <cell r="B27">
            <v>16781.54</v>
          </cell>
        </row>
        <row r="28">
          <cell r="A28" t="str">
            <v>文成县</v>
          </cell>
          <cell r="B28">
            <v>5810</v>
          </cell>
        </row>
        <row r="29">
          <cell r="A29" t="str">
            <v>永嘉县</v>
          </cell>
          <cell r="B29">
            <v>19846</v>
          </cell>
        </row>
        <row r="30">
          <cell r="A30" t="str">
            <v>嘉兴市</v>
          </cell>
          <cell r="B30">
            <v>104157.3941</v>
          </cell>
        </row>
        <row r="31">
          <cell r="A31" t="str">
            <v>海宁市</v>
          </cell>
          <cell r="B31">
            <v>4043</v>
          </cell>
        </row>
        <row r="32">
          <cell r="A32" t="str">
            <v>海盐县</v>
          </cell>
          <cell r="B32">
            <v>4684.4540999999999</v>
          </cell>
        </row>
        <row r="33">
          <cell r="A33" t="str">
            <v>嘉善县</v>
          </cell>
          <cell r="B33">
            <v>11540</v>
          </cell>
        </row>
        <row r="34">
          <cell r="A34" t="str">
            <v>嘉兴市本级</v>
          </cell>
          <cell r="B34">
            <v>69257.2</v>
          </cell>
        </row>
        <row r="35">
          <cell r="A35" t="str">
            <v>南湖区</v>
          </cell>
          <cell r="B35">
            <v>2255.7399999999998</v>
          </cell>
        </row>
        <row r="36">
          <cell r="A36" t="str">
            <v>平湖市</v>
          </cell>
          <cell r="B36">
            <v>1230</v>
          </cell>
        </row>
        <row r="37">
          <cell r="A37" t="str">
            <v>桐乡市</v>
          </cell>
          <cell r="B37">
            <v>7110</v>
          </cell>
        </row>
        <row r="38">
          <cell r="A38" t="str">
            <v>秀洲区</v>
          </cell>
          <cell r="B38">
            <v>4037</v>
          </cell>
        </row>
        <row r="39">
          <cell r="A39" t="str">
            <v>湖州市</v>
          </cell>
          <cell r="B39">
            <v>109502.37</v>
          </cell>
        </row>
        <row r="40">
          <cell r="A40" t="str">
            <v>安吉县</v>
          </cell>
          <cell r="B40">
            <v>8428.4500000000007</v>
          </cell>
        </row>
        <row r="41">
          <cell r="A41" t="str">
            <v>德清县</v>
          </cell>
          <cell r="B41">
            <v>15448</v>
          </cell>
        </row>
        <row r="42">
          <cell r="A42" t="str">
            <v>湖州市本级</v>
          </cell>
          <cell r="B42">
            <v>23546.92</v>
          </cell>
        </row>
        <row r="43">
          <cell r="A43" t="str">
            <v>南浔区</v>
          </cell>
          <cell r="B43">
            <v>12808</v>
          </cell>
        </row>
        <row r="44">
          <cell r="A44" t="str">
            <v>吴兴区</v>
          </cell>
          <cell r="B44">
            <v>12010</v>
          </cell>
        </row>
        <row r="45">
          <cell r="A45" t="str">
            <v>长兴县</v>
          </cell>
          <cell r="B45">
            <v>37261</v>
          </cell>
        </row>
        <row r="46">
          <cell r="A46" t="str">
            <v>绍兴市</v>
          </cell>
          <cell r="B46">
            <v>106039.3</v>
          </cell>
        </row>
        <row r="47">
          <cell r="A47" t="str">
            <v>柯桥区</v>
          </cell>
          <cell r="B47">
            <v>5000</v>
          </cell>
        </row>
        <row r="48">
          <cell r="A48" t="str">
            <v>上虞区</v>
          </cell>
          <cell r="B48">
            <v>25364.5</v>
          </cell>
        </row>
        <row r="49">
          <cell r="A49" t="str">
            <v>嵊州市</v>
          </cell>
          <cell r="B49">
            <v>5785</v>
          </cell>
        </row>
        <row r="50">
          <cell r="A50" t="str">
            <v>新昌县</v>
          </cell>
          <cell r="B50">
            <v>12635</v>
          </cell>
        </row>
        <row r="51">
          <cell r="A51" t="str">
            <v>越城区</v>
          </cell>
          <cell r="B51">
            <v>43559.8</v>
          </cell>
        </row>
        <row r="52">
          <cell r="A52" t="str">
            <v>诸暨市</v>
          </cell>
          <cell r="B52">
            <v>13695</v>
          </cell>
        </row>
        <row r="53">
          <cell r="A53" t="str">
            <v>金华市</v>
          </cell>
          <cell r="B53">
            <v>76491</v>
          </cell>
        </row>
        <row r="54">
          <cell r="A54" t="str">
            <v>东阳市</v>
          </cell>
          <cell r="B54">
            <v>9217</v>
          </cell>
        </row>
        <row r="55">
          <cell r="A55" t="str">
            <v>金东区</v>
          </cell>
          <cell r="B55">
            <v>4868</v>
          </cell>
        </row>
        <row r="56">
          <cell r="A56" t="str">
            <v>金华市本级</v>
          </cell>
          <cell r="B56">
            <v>10047</v>
          </cell>
        </row>
        <row r="57">
          <cell r="A57" t="str">
            <v>兰溪市</v>
          </cell>
          <cell r="B57">
            <v>6969</v>
          </cell>
        </row>
        <row r="58">
          <cell r="A58" t="str">
            <v>磐安县</v>
          </cell>
          <cell r="B58">
            <v>4500</v>
          </cell>
        </row>
        <row r="59">
          <cell r="A59" t="str">
            <v>浦江县</v>
          </cell>
          <cell r="B59">
            <v>3695</v>
          </cell>
        </row>
        <row r="60">
          <cell r="A60" t="str">
            <v>武义县</v>
          </cell>
          <cell r="B60">
            <v>4130</v>
          </cell>
        </row>
        <row r="61">
          <cell r="A61" t="str">
            <v>婺城区</v>
          </cell>
          <cell r="B61">
            <v>2830</v>
          </cell>
        </row>
        <row r="62">
          <cell r="A62" t="str">
            <v>义乌市</v>
          </cell>
          <cell r="B62">
            <v>24178</v>
          </cell>
        </row>
        <row r="63">
          <cell r="A63" t="str">
            <v>永康市</v>
          </cell>
          <cell r="B63">
            <v>6057</v>
          </cell>
        </row>
        <row r="64">
          <cell r="A64" t="str">
            <v>衢州市</v>
          </cell>
          <cell r="B64">
            <v>74492</v>
          </cell>
        </row>
        <row r="65">
          <cell r="A65" t="str">
            <v>常山县</v>
          </cell>
          <cell r="B65">
            <v>8200</v>
          </cell>
        </row>
        <row r="66">
          <cell r="A66" t="str">
            <v>江山市</v>
          </cell>
          <cell r="B66">
            <v>5232</v>
          </cell>
        </row>
        <row r="67">
          <cell r="A67" t="str">
            <v>开化县</v>
          </cell>
          <cell r="B67">
            <v>25617</v>
          </cell>
        </row>
        <row r="68">
          <cell r="A68" t="str">
            <v>柯城区</v>
          </cell>
          <cell r="B68">
            <v>13965</v>
          </cell>
        </row>
        <row r="69">
          <cell r="A69" t="str">
            <v>龙游县</v>
          </cell>
          <cell r="B69">
            <v>4018</v>
          </cell>
        </row>
        <row r="70">
          <cell r="A70" t="str">
            <v>衢江区</v>
          </cell>
          <cell r="B70">
            <v>6359</v>
          </cell>
        </row>
        <row r="71">
          <cell r="A71" t="str">
            <v>衢州市本级</v>
          </cell>
          <cell r="B71">
            <v>11101</v>
          </cell>
        </row>
        <row r="72">
          <cell r="A72" t="str">
            <v>舟山市</v>
          </cell>
          <cell r="B72">
            <v>38169.97</v>
          </cell>
        </row>
        <row r="73">
          <cell r="A73" t="str">
            <v>岱山县</v>
          </cell>
          <cell r="B73">
            <v>3446.97</v>
          </cell>
        </row>
        <row r="74">
          <cell r="A74" t="str">
            <v>定海区</v>
          </cell>
          <cell r="B74">
            <v>10934</v>
          </cell>
        </row>
        <row r="75">
          <cell r="A75" t="str">
            <v>普陀区</v>
          </cell>
          <cell r="B75">
            <v>4834</v>
          </cell>
        </row>
        <row r="76">
          <cell r="A76" t="str">
            <v>嵊泗县</v>
          </cell>
          <cell r="B76">
            <v>2950</v>
          </cell>
        </row>
        <row r="77">
          <cell r="A77" t="str">
            <v>舟山市本级</v>
          </cell>
          <cell r="B77">
            <v>16005</v>
          </cell>
        </row>
        <row r="78">
          <cell r="A78" t="str">
            <v>台州市</v>
          </cell>
          <cell r="B78">
            <v>84578.53</v>
          </cell>
        </row>
        <row r="79">
          <cell r="A79" t="str">
            <v>黄岩区</v>
          </cell>
          <cell r="B79">
            <v>12299</v>
          </cell>
        </row>
        <row r="80">
          <cell r="A80" t="str">
            <v>椒江区</v>
          </cell>
          <cell r="B80">
            <v>3833.43</v>
          </cell>
        </row>
        <row r="81">
          <cell r="A81" t="str">
            <v>临海市</v>
          </cell>
          <cell r="B81">
            <v>10248.89</v>
          </cell>
        </row>
        <row r="82">
          <cell r="A82" t="str">
            <v>路桥区</v>
          </cell>
          <cell r="B82">
            <v>5020</v>
          </cell>
        </row>
        <row r="83">
          <cell r="A83" t="str">
            <v>三门县</v>
          </cell>
          <cell r="B83">
            <v>1624</v>
          </cell>
        </row>
        <row r="84">
          <cell r="A84" t="str">
            <v>台州市本级</v>
          </cell>
          <cell r="B84">
            <v>18965</v>
          </cell>
        </row>
        <row r="85">
          <cell r="A85" t="str">
            <v>天台县</v>
          </cell>
          <cell r="B85">
            <v>9890.51</v>
          </cell>
        </row>
        <row r="86">
          <cell r="A86" t="str">
            <v>温岭市</v>
          </cell>
          <cell r="B86">
            <v>4290.7</v>
          </cell>
        </row>
        <row r="87">
          <cell r="A87" t="str">
            <v>仙居县</v>
          </cell>
          <cell r="B87">
            <v>6981</v>
          </cell>
        </row>
        <row r="88">
          <cell r="A88" t="str">
            <v>玉环市</v>
          </cell>
          <cell r="B88">
            <v>11426</v>
          </cell>
        </row>
        <row r="89">
          <cell r="A89" t="str">
            <v>丽水市</v>
          </cell>
          <cell r="B89">
            <v>60248.4</v>
          </cell>
        </row>
        <row r="90">
          <cell r="A90" t="str">
            <v>缙云县</v>
          </cell>
          <cell r="B90">
            <v>8361.4</v>
          </cell>
        </row>
        <row r="91">
          <cell r="A91" t="str">
            <v>景宁县</v>
          </cell>
          <cell r="B91">
            <v>9223</v>
          </cell>
        </row>
        <row r="92">
          <cell r="A92" t="str">
            <v>丽水市本级</v>
          </cell>
          <cell r="B92">
            <v>3290</v>
          </cell>
        </row>
        <row r="93">
          <cell r="A93" t="str">
            <v>莲都区</v>
          </cell>
          <cell r="B93">
            <v>1007</v>
          </cell>
        </row>
        <row r="94">
          <cell r="A94" t="str">
            <v>龙泉市</v>
          </cell>
          <cell r="B94">
            <v>5070</v>
          </cell>
        </row>
        <row r="95">
          <cell r="A95" t="str">
            <v>青田县</v>
          </cell>
          <cell r="B95">
            <v>11820</v>
          </cell>
        </row>
        <row r="96">
          <cell r="A96" t="str">
            <v>庆元县</v>
          </cell>
          <cell r="B96">
            <v>10400</v>
          </cell>
        </row>
        <row r="97">
          <cell r="A97" t="str">
            <v>松阳县</v>
          </cell>
          <cell r="B97">
            <v>1757</v>
          </cell>
        </row>
        <row r="98">
          <cell r="A98" t="str">
            <v>遂昌县</v>
          </cell>
          <cell r="B98">
            <v>6320</v>
          </cell>
        </row>
        <row r="99">
          <cell r="A99" t="str">
            <v>云和县</v>
          </cell>
          <cell r="B99">
            <v>3000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地区调整"/>
      <sheetName val="项目名称调整"/>
      <sheetName val="类型调整"/>
      <sheetName val="08-10"/>
      <sheetName val="11-12月"/>
      <sheetName val="12-12月"/>
      <sheetName val="12月合并原件"/>
      <sheetName val="透视表"/>
      <sheetName val="Sheet1"/>
      <sheetName val="3月工作表"/>
      <sheetName val="2016年批次地县完成 (不含电发)"/>
      <sheetName val="上年完成数"/>
      <sheetName val="河湖处"/>
      <sheetName val="农水处"/>
      <sheetName val="建设处"/>
      <sheetName val="防御处"/>
      <sheetName val="水资源处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8">
          <cell r="A8" t="str">
            <v>金华市</v>
          </cell>
          <cell r="B8">
            <v>48757.2</v>
          </cell>
          <cell r="C8">
            <v>10225</v>
          </cell>
          <cell r="D8">
            <v>27362.2</v>
          </cell>
          <cell r="E8">
            <v>1270</v>
          </cell>
          <cell r="F8">
            <v>0.561193013544666</v>
          </cell>
          <cell r="G8">
            <v>0.124205378973105</v>
          </cell>
        </row>
        <row r="9">
          <cell r="A9" t="str">
            <v>东阳市</v>
          </cell>
          <cell r="B9">
            <v>1070</v>
          </cell>
          <cell r="C9">
            <v>870</v>
          </cell>
          <cell r="D9">
            <v>400</v>
          </cell>
          <cell r="E9">
            <v>400</v>
          </cell>
          <cell r="F9">
            <v>0.37383177570093501</v>
          </cell>
          <cell r="G9">
            <v>0.45977011494252901</v>
          </cell>
        </row>
        <row r="10">
          <cell r="A10" t="str">
            <v>金东区</v>
          </cell>
          <cell r="B10">
            <v>70</v>
          </cell>
          <cell r="C10">
            <v>70</v>
          </cell>
          <cell r="D10">
            <v>0</v>
          </cell>
          <cell r="F10">
            <v>0</v>
          </cell>
          <cell r="G10">
            <v>0</v>
          </cell>
        </row>
        <row r="11">
          <cell r="A11" t="str">
            <v>金华市本级</v>
          </cell>
          <cell r="B11">
            <v>5722.2</v>
          </cell>
          <cell r="C11">
            <v>2815</v>
          </cell>
          <cell r="D11">
            <v>92.2</v>
          </cell>
          <cell r="F11">
            <v>1.61126839327531E-2</v>
          </cell>
          <cell r="G11">
            <v>0</v>
          </cell>
        </row>
        <row r="12">
          <cell r="A12" t="str">
            <v>兰溪市</v>
          </cell>
          <cell r="B12">
            <v>865</v>
          </cell>
          <cell r="C12">
            <v>120</v>
          </cell>
          <cell r="D12">
            <v>0</v>
          </cell>
          <cell r="F12">
            <v>0</v>
          </cell>
          <cell r="G12">
            <v>0</v>
          </cell>
        </row>
        <row r="13">
          <cell r="A13" t="str">
            <v>磐安县</v>
          </cell>
          <cell r="B13">
            <v>1510</v>
          </cell>
          <cell r="C13">
            <v>1120</v>
          </cell>
          <cell r="D13">
            <v>180</v>
          </cell>
          <cell r="E13">
            <v>180</v>
          </cell>
          <cell r="F13">
            <v>0.119205298013245</v>
          </cell>
          <cell r="G13">
            <v>0.160714285714286</v>
          </cell>
        </row>
        <row r="14">
          <cell r="A14" t="str">
            <v>浦江县</v>
          </cell>
          <cell r="B14">
            <v>1920</v>
          </cell>
          <cell r="C14">
            <v>990</v>
          </cell>
          <cell r="D14">
            <v>10</v>
          </cell>
          <cell r="E14">
            <v>10</v>
          </cell>
          <cell r="F14">
            <v>5.2083333333333296E-3</v>
          </cell>
          <cell r="G14">
            <v>1.01010101010101E-2</v>
          </cell>
        </row>
        <row r="15">
          <cell r="A15" t="str">
            <v>武义县</v>
          </cell>
          <cell r="B15">
            <v>1600</v>
          </cell>
          <cell r="C15">
            <v>1600</v>
          </cell>
          <cell r="D15">
            <v>640</v>
          </cell>
          <cell r="E15">
            <v>640</v>
          </cell>
          <cell r="F15">
            <v>0.4</v>
          </cell>
          <cell r="G15">
            <v>0.4</v>
          </cell>
        </row>
        <row r="16">
          <cell r="A16" t="str">
            <v>婺城区</v>
          </cell>
          <cell r="B16">
            <v>500</v>
          </cell>
          <cell r="C16">
            <v>100</v>
          </cell>
          <cell r="D16">
            <v>0</v>
          </cell>
          <cell r="F16">
            <v>0</v>
          </cell>
          <cell r="G16">
            <v>0</v>
          </cell>
        </row>
        <row r="17">
          <cell r="A17" t="str">
            <v>义乌市</v>
          </cell>
          <cell r="B17">
            <v>35150</v>
          </cell>
          <cell r="C17">
            <v>2190</v>
          </cell>
          <cell r="D17">
            <v>26000</v>
          </cell>
          <cell r="F17">
            <v>0.73968705547652902</v>
          </cell>
          <cell r="G17">
            <v>0</v>
          </cell>
        </row>
        <row r="18">
          <cell r="A18" t="str">
            <v>永康市</v>
          </cell>
          <cell r="B18">
            <v>350</v>
          </cell>
          <cell r="C18">
            <v>350</v>
          </cell>
          <cell r="D18">
            <v>40</v>
          </cell>
          <cell r="E18">
            <v>40</v>
          </cell>
          <cell r="F18">
            <v>0.114285714285714</v>
          </cell>
          <cell r="G18">
            <v>0.114285714285714</v>
          </cell>
        </row>
        <row r="19">
          <cell r="A19" t="str">
            <v>湖州市</v>
          </cell>
          <cell r="B19">
            <v>71730.880000000005</v>
          </cell>
          <cell r="C19">
            <v>16080</v>
          </cell>
          <cell r="D19">
            <v>19315</v>
          </cell>
          <cell r="E19">
            <v>8880</v>
          </cell>
          <cell r="F19">
            <v>0.269270361662927</v>
          </cell>
          <cell r="G19">
            <v>0.55223880597014896</v>
          </cell>
        </row>
        <row r="20">
          <cell r="A20" t="str">
            <v>安吉县</v>
          </cell>
          <cell r="B20">
            <v>21270.880000000001</v>
          </cell>
          <cell r="C20">
            <v>5870</v>
          </cell>
          <cell r="D20">
            <v>3000</v>
          </cell>
          <cell r="E20">
            <v>1350</v>
          </cell>
          <cell r="F20">
            <v>0.141037888418345</v>
          </cell>
          <cell r="G20">
            <v>0.22998296422487199</v>
          </cell>
        </row>
        <row r="21">
          <cell r="A21" t="str">
            <v>德清县</v>
          </cell>
          <cell r="B21">
            <v>36380</v>
          </cell>
          <cell r="C21">
            <v>5260</v>
          </cell>
          <cell r="D21">
            <v>10438</v>
          </cell>
          <cell r="E21">
            <v>5250</v>
          </cell>
          <cell r="F21">
            <v>0.28691588785046701</v>
          </cell>
          <cell r="G21">
            <v>0.99809885931558895</v>
          </cell>
        </row>
        <row r="22">
          <cell r="A22" t="str">
            <v>南浔区</v>
          </cell>
          <cell r="B22">
            <v>320</v>
          </cell>
          <cell r="C22">
            <v>90</v>
          </cell>
          <cell r="D22">
            <v>90</v>
          </cell>
          <cell r="E22">
            <v>90</v>
          </cell>
          <cell r="F22">
            <v>0.28125</v>
          </cell>
          <cell r="G22">
            <v>1</v>
          </cell>
        </row>
        <row r="23">
          <cell r="A23" t="str">
            <v>吴兴区</v>
          </cell>
          <cell r="B23">
            <v>110</v>
          </cell>
          <cell r="C23">
            <v>70</v>
          </cell>
          <cell r="D23">
            <v>0</v>
          </cell>
          <cell r="F23">
            <v>0</v>
          </cell>
          <cell r="G23">
            <v>0</v>
          </cell>
        </row>
        <row r="24">
          <cell r="A24" t="str">
            <v>长兴县</v>
          </cell>
          <cell r="B24">
            <v>13650</v>
          </cell>
          <cell r="C24">
            <v>4790</v>
          </cell>
          <cell r="D24">
            <v>5787</v>
          </cell>
          <cell r="E24">
            <v>2190</v>
          </cell>
          <cell r="F24">
            <v>0.42395604395604403</v>
          </cell>
          <cell r="G24">
            <v>0.45720250521920702</v>
          </cell>
        </row>
        <row r="25">
          <cell r="A25" t="str">
            <v>杭州市</v>
          </cell>
          <cell r="B25">
            <v>24176</v>
          </cell>
          <cell r="C25">
            <v>8370</v>
          </cell>
          <cell r="D25">
            <v>6487</v>
          </cell>
          <cell r="E25">
            <v>4098</v>
          </cell>
          <cell r="F25">
            <v>0.26832395764394401</v>
          </cell>
          <cell r="G25">
            <v>0.48960573476702501</v>
          </cell>
        </row>
        <row r="26">
          <cell r="A26" t="str">
            <v>淳安县</v>
          </cell>
          <cell r="B26">
            <v>4546</v>
          </cell>
          <cell r="C26">
            <v>1560</v>
          </cell>
          <cell r="D26">
            <v>2737</v>
          </cell>
          <cell r="E26">
            <v>672</v>
          </cell>
          <cell r="F26">
            <v>0.60206775186977601</v>
          </cell>
          <cell r="G26">
            <v>0.43076923076923102</v>
          </cell>
        </row>
        <row r="27">
          <cell r="A27" t="str">
            <v>富阳区</v>
          </cell>
          <cell r="B27">
            <v>327</v>
          </cell>
          <cell r="C27">
            <v>70</v>
          </cell>
          <cell r="D27">
            <v>70</v>
          </cell>
          <cell r="E27">
            <v>70</v>
          </cell>
          <cell r="F27">
            <v>0.214067278287462</v>
          </cell>
          <cell r="G27">
            <v>1</v>
          </cell>
        </row>
        <row r="28">
          <cell r="A28" t="str">
            <v>杭州市本级</v>
          </cell>
          <cell r="B28">
            <v>100</v>
          </cell>
          <cell r="C28">
            <v>40</v>
          </cell>
          <cell r="D28">
            <v>0</v>
          </cell>
          <cell r="F28">
            <v>0</v>
          </cell>
          <cell r="G28">
            <v>0</v>
          </cell>
        </row>
        <row r="29">
          <cell r="A29" t="str">
            <v>建德市</v>
          </cell>
          <cell r="B29">
            <v>12380</v>
          </cell>
          <cell r="C29">
            <v>4730</v>
          </cell>
          <cell r="D29">
            <v>3290</v>
          </cell>
          <cell r="E29">
            <v>2966</v>
          </cell>
          <cell r="F29">
            <v>0.26575121163166399</v>
          </cell>
          <cell r="G29">
            <v>0.62706131078224103</v>
          </cell>
        </row>
        <row r="30">
          <cell r="A30" t="str">
            <v>临安区</v>
          </cell>
          <cell r="B30">
            <v>6423</v>
          </cell>
          <cell r="C30">
            <v>1740</v>
          </cell>
          <cell r="D30">
            <v>300</v>
          </cell>
          <cell r="E30">
            <v>300</v>
          </cell>
          <cell r="F30">
            <v>4.6707146193367598E-2</v>
          </cell>
          <cell r="G30">
            <v>0.17241379310344801</v>
          </cell>
        </row>
        <row r="31">
          <cell r="A31" t="str">
            <v>桐庐县</v>
          </cell>
          <cell r="B31">
            <v>100</v>
          </cell>
          <cell r="C31">
            <v>60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2">
          <cell r="A32" t="str">
            <v>萧山区</v>
          </cell>
          <cell r="B32">
            <v>120</v>
          </cell>
          <cell r="C32">
            <v>80</v>
          </cell>
          <cell r="D32">
            <v>0</v>
          </cell>
          <cell r="F32">
            <v>0</v>
          </cell>
          <cell r="G32">
            <v>0</v>
          </cell>
        </row>
        <row r="33">
          <cell r="A33" t="str">
            <v>余杭区</v>
          </cell>
          <cell r="B33">
            <v>180</v>
          </cell>
          <cell r="C33">
            <v>90</v>
          </cell>
          <cell r="D33">
            <v>90</v>
          </cell>
          <cell r="E33">
            <v>90</v>
          </cell>
          <cell r="F33">
            <v>0.5</v>
          </cell>
          <cell r="G33">
            <v>1</v>
          </cell>
        </row>
        <row r="34">
          <cell r="A34" t="str">
            <v>温州市</v>
          </cell>
          <cell r="B34">
            <v>14921.34</v>
          </cell>
          <cell r="C34">
            <v>4660</v>
          </cell>
          <cell r="D34">
            <v>3608.8</v>
          </cell>
          <cell r="E34">
            <v>1660</v>
          </cell>
          <cell r="F34">
            <v>0.241854954045682</v>
          </cell>
          <cell r="G34">
            <v>0.356223175965665</v>
          </cell>
        </row>
        <row r="35">
          <cell r="A35" t="str">
            <v>苍南县</v>
          </cell>
          <cell r="B35">
            <v>120</v>
          </cell>
          <cell r="C35">
            <v>80</v>
          </cell>
          <cell r="D35">
            <v>70</v>
          </cell>
          <cell r="E35">
            <v>70</v>
          </cell>
          <cell r="F35">
            <v>0.58333333333333304</v>
          </cell>
          <cell r="G35">
            <v>0.875</v>
          </cell>
        </row>
        <row r="36">
          <cell r="A36" t="str">
            <v>洞头区</v>
          </cell>
          <cell r="B36">
            <v>500</v>
          </cell>
          <cell r="C36">
            <v>230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</row>
        <row r="37">
          <cell r="A37" t="str">
            <v>乐清市</v>
          </cell>
          <cell r="B37">
            <v>75.34</v>
          </cell>
          <cell r="C37">
            <v>70</v>
          </cell>
          <cell r="D37">
            <v>70</v>
          </cell>
          <cell r="E37">
            <v>70</v>
          </cell>
          <cell r="F37">
            <v>0.92912131669763698</v>
          </cell>
          <cell r="G37">
            <v>1</v>
          </cell>
        </row>
        <row r="38">
          <cell r="A38" t="str">
            <v>龙港市</v>
          </cell>
          <cell r="B38">
            <v>100</v>
          </cell>
          <cell r="C38">
            <v>50</v>
          </cell>
          <cell r="D38">
            <v>0</v>
          </cell>
          <cell r="F38">
            <v>0</v>
          </cell>
          <cell r="G38">
            <v>0</v>
          </cell>
        </row>
        <row r="39">
          <cell r="A39" t="str">
            <v>龙湾区</v>
          </cell>
          <cell r="B39">
            <v>40</v>
          </cell>
          <cell r="C39">
            <v>30</v>
          </cell>
          <cell r="D39">
            <v>0</v>
          </cell>
          <cell r="F39">
            <v>0</v>
          </cell>
          <cell r="G39">
            <v>0</v>
          </cell>
        </row>
        <row r="40">
          <cell r="A40" t="str">
            <v>鹿城区</v>
          </cell>
          <cell r="B40">
            <v>50</v>
          </cell>
          <cell r="C40">
            <v>30</v>
          </cell>
          <cell r="D40">
            <v>5</v>
          </cell>
          <cell r="F40">
            <v>0.1</v>
          </cell>
          <cell r="G40">
            <v>0</v>
          </cell>
        </row>
        <row r="41">
          <cell r="A41" t="str">
            <v>瓯海区</v>
          </cell>
          <cell r="B41">
            <v>40</v>
          </cell>
          <cell r="C41">
            <v>40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  <row r="42">
          <cell r="A42" t="str">
            <v>平阳县</v>
          </cell>
          <cell r="B42">
            <v>70</v>
          </cell>
          <cell r="C42">
            <v>70</v>
          </cell>
          <cell r="D42">
            <v>0</v>
          </cell>
          <cell r="F42">
            <v>0</v>
          </cell>
          <cell r="G42">
            <v>0</v>
          </cell>
        </row>
        <row r="43">
          <cell r="A43" t="str">
            <v>瑞安市</v>
          </cell>
          <cell r="B43">
            <v>270</v>
          </cell>
          <cell r="C43">
            <v>70</v>
          </cell>
          <cell r="D43">
            <v>0</v>
          </cell>
          <cell r="F43">
            <v>0</v>
          </cell>
          <cell r="G43">
            <v>0</v>
          </cell>
        </row>
        <row r="44">
          <cell r="A44" t="str">
            <v>泰顺县</v>
          </cell>
          <cell r="B44">
            <v>6570</v>
          </cell>
          <cell r="C44">
            <v>1800</v>
          </cell>
          <cell r="D44">
            <v>520</v>
          </cell>
          <cell r="E44">
            <v>520</v>
          </cell>
          <cell r="F44">
            <v>7.9147640791476404E-2</v>
          </cell>
          <cell r="G44">
            <v>0.28888888888888897</v>
          </cell>
        </row>
        <row r="45">
          <cell r="A45" t="str">
            <v>文成县</v>
          </cell>
          <cell r="B45">
            <v>3260</v>
          </cell>
          <cell r="C45">
            <v>1000</v>
          </cell>
          <cell r="D45">
            <v>1000</v>
          </cell>
          <cell r="E45">
            <v>1000</v>
          </cell>
          <cell r="F45">
            <v>0.30674846625766899</v>
          </cell>
          <cell r="G45">
            <v>1</v>
          </cell>
        </row>
        <row r="46">
          <cell r="A46" t="str">
            <v>永嘉县</v>
          </cell>
          <cell r="B46">
            <v>3826</v>
          </cell>
          <cell r="C46">
            <v>1190</v>
          </cell>
          <cell r="D46">
            <v>1943.8</v>
          </cell>
          <cell r="E46">
            <v>0</v>
          </cell>
          <cell r="F46">
            <v>0.50805018295870397</v>
          </cell>
          <cell r="G46">
            <v>0</v>
          </cell>
        </row>
        <row r="47">
          <cell r="A47" t="str">
            <v>绍兴市</v>
          </cell>
          <cell r="B47">
            <v>12576.94</v>
          </cell>
          <cell r="C47">
            <v>4030</v>
          </cell>
          <cell r="D47">
            <v>2584</v>
          </cell>
          <cell r="E47">
            <v>2054</v>
          </cell>
          <cell r="F47">
            <v>0.20545538103863101</v>
          </cell>
          <cell r="G47">
            <v>0.50967741935483901</v>
          </cell>
        </row>
        <row r="48">
          <cell r="A48" t="str">
            <v>柯桥区</v>
          </cell>
          <cell r="B48">
            <v>120</v>
          </cell>
          <cell r="C48">
            <v>60</v>
          </cell>
          <cell r="D48">
            <v>20</v>
          </cell>
          <cell r="E48">
            <v>20</v>
          </cell>
          <cell r="F48">
            <v>0.16666666666666699</v>
          </cell>
          <cell r="G48">
            <v>0.33333333333333298</v>
          </cell>
        </row>
        <row r="49">
          <cell r="A49" t="str">
            <v>上虞区</v>
          </cell>
          <cell r="B49">
            <v>350</v>
          </cell>
          <cell r="C49">
            <v>80</v>
          </cell>
          <cell r="D49">
            <v>20</v>
          </cell>
          <cell r="E49">
            <v>20</v>
          </cell>
          <cell r="F49">
            <v>5.7142857142857099E-2</v>
          </cell>
          <cell r="G49">
            <v>0.25</v>
          </cell>
        </row>
        <row r="50">
          <cell r="A50" t="str">
            <v>嵊州市</v>
          </cell>
          <cell r="B50">
            <v>4675</v>
          </cell>
          <cell r="C50">
            <v>1790</v>
          </cell>
          <cell r="D50">
            <v>1234</v>
          </cell>
          <cell r="E50">
            <v>1014</v>
          </cell>
          <cell r="F50">
            <v>0.26395721925133703</v>
          </cell>
          <cell r="G50">
            <v>0.56648044692737398</v>
          </cell>
        </row>
        <row r="51">
          <cell r="A51" t="str">
            <v>新昌县</v>
          </cell>
          <cell r="B51">
            <v>3160</v>
          </cell>
          <cell r="C51">
            <v>450</v>
          </cell>
          <cell r="D51">
            <v>500</v>
          </cell>
          <cell r="E51">
            <v>390</v>
          </cell>
          <cell r="F51">
            <v>0.158227848101266</v>
          </cell>
          <cell r="G51">
            <v>0.86666666666666703</v>
          </cell>
        </row>
        <row r="52">
          <cell r="A52" t="str">
            <v>越城区</v>
          </cell>
          <cell r="B52">
            <v>961</v>
          </cell>
          <cell r="C52">
            <v>260</v>
          </cell>
          <cell r="D52">
            <v>200</v>
          </cell>
          <cell r="E52">
            <v>0</v>
          </cell>
          <cell r="F52">
            <v>0.20811654526534901</v>
          </cell>
          <cell r="G52">
            <v>0</v>
          </cell>
        </row>
        <row r="53">
          <cell r="A53" t="str">
            <v>诸暨市</v>
          </cell>
          <cell r="B53">
            <v>3310.94</v>
          </cell>
          <cell r="C53">
            <v>1390</v>
          </cell>
          <cell r="D53">
            <v>610</v>
          </cell>
          <cell r="E53">
            <v>610</v>
          </cell>
          <cell r="F53">
            <v>0.18423770892858199</v>
          </cell>
          <cell r="G53">
            <v>0.43884892086330901</v>
          </cell>
        </row>
        <row r="54">
          <cell r="A54" t="str">
            <v>丽水市</v>
          </cell>
          <cell r="B54">
            <v>63666.43</v>
          </cell>
          <cell r="C54">
            <v>17624</v>
          </cell>
          <cell r="D54">
            <v>11510</v>
          </cell>
          <cell r="E54">
            <v>2855</v>
          </cell>
          <cell r="F54">
            <v>0.18078601234590999</v>
          </cell>
          <cell r="G54">
            <v>0.161995006808897</v>
          </cell>
        </row>
        <row r="55">
          <cell r="A55" t="str">
            <v>缙云县</v>
          </cell>
          <cell r="B55">
            <v>396</v>
          </cell>
          <cell r="C55">
            <v>360</v>
          </cell>
          <cell r="D55">
            <v>0</v>
          </cell>
          <cell r="F55">
            <v>0</v>
          </cell>
          <cell r="G55">
            <v>0</v>
          </cell>
        </row>
        <row r="56">
          <cell r="A56" t="str">
            <v>景宁县</v>
          </cell>
          <cell r="B56">
            <v>29885</v>
          </cell>
          <cell r="C56">
            <v>4448</v>
          </cell>
          <cell r="D56">
            <v>7560</v>
          </cell>
          <cell r="E56">
            <v>1255</v>
          </cell>
          <cell r="F56">
            <v>0.25296971724945599</v>
          </cell>
          <cell r="G56">
            <v>0.28214928057554001</v>
          </cell>
        </row>
        <row r="57">
          <cell r="A57" t="str">
            <v>丽水市本级</v>
          </cell>
          <cell r="B57">
            <v>240</v>
          </cell>
          <cell r="C57">
            <v>160</v>
          </cell>
          <cell r="D57">
            <v>0</v>
          </cell>
          <cell r="F57">
            <v>0</v>
          </cell>
          <cell r="G57">
            <v>0</v>
          </cell>
        </row>
        <row r="58">
          <cell r="A58" t="str">
            <v>莲都区</v>
          </cell>
          <cell r="B58">
            <v>2120</v>
          </cell>
          <cell r="C58">
            <v>1120</v>
          </cell>
          <cell r="D58">
            <v>0</v>
          </cell>
          <cell r="F58">
            <v>0</v>
          </cell>
          <cell r="G58">
            <v>0</v>
          </cell>
        </row>
        <row r="59">
          <cell r="A59" t="str">
            <v>龙泉市</v>
          </cell>
          <cell r="B59">
            <v>8880</v>
          </cell>
          <cell r="C59">
            <v>1550</v>
          </cell>
          <cell r="D59">
            <v>2490</v>
          </cell>
          <cell r="E59">
            <v>1290</v>
          </cell>
          <cell r="F59">
            <v>0.28040540540540498</v>
          </cell>
          <cell r="G59">
            <v>0.83225806451612905</v>
          </cell>
        </row>
        <row r="60">
          <cell r="A60" t="str">
            <v>青田县</v>
          </cell>
          <cell r="B60">
            <v>60</v>
          </cell>
          <cell r="C60">
            <v>60</v>
          </cell>
          <cell r="D60">
            <v>0</v>
          </cell>
          <cell r="F60">
            <v>0</v>
          </cell>
          <cell r="G60">
            <v>0</v>
          </cell>
        </row>
        <row r="61">
          <cell r="A61" t="str">
            <v>庆元县</v>
          </cell>
          <cell r="B61">
            <v>1030</v>
          </cell>
          <cell r="C61">
            <v>1030</v>
          </cell>
          <cell r="D61">
            <v>0</v>
          </cell>
          <cell r="F61">
            <v>0</v>
          </cell>
          <cell r="G61">
            <v>0</v>
          </cell>
        </row>
        <row r="62">
          <cell r="A62" t="str">
            <v>松阳县</v>
          </cell>
          <cell r="B62">
            <v>10285.43</v>
          </cell>
          <cell r="C62">
            <v>5186</v>
          </cell>
          <cell r="D62">
            <v>150</v>
          </cell>
          <cell r="E62">
            <v>150</v>
          </cell>
          <cell r="F62">
            <v>1.45837364116036E-2</v>
          </cell>
          <cell r="G62">
            <v>2.8924026224450401E-2</v>
          </cell>
        </row>
        <row r="63">
          <cell r="A63" t="str">
            <v>遂昌县</v>
          </cell>
          <cell r="B63">
            <v>4070</v>
          </cell>
          <cell r="C63">
            <v>1840</v>
          </cell>
          <cell r="D63">
            <v>260</v>
          </cell>
          <cell r="E63">
            <v>110</v>
          </cell>
          <cell r="F63">
            <v>6.3882063882063897E-2</v>
          </cell>
          <cell r="G63">
            <v>5.9782608695652197E-2</v>
          </cell>
        </row>
        <row r="64">
          <cell r="A64" t="str">
            <v>云和县</v>
          </cell>
          <cell r="B64">
            <v>6700</v>
          </cell>
          <cell r="C64">
            <v>1870</v>
          </cell>
          <cell r="D64">
            <v>1050</v>
          </cell>
          <cell r="E64">
            <v>50</v>
          </cell>
          <cell r="F64">
            <v>0.15671641791044799</v>
          </cell>
          <cell r="G64">
            <v>2.6737967914438499E-2</v>
          </cell>
        </row>
        <row r="65">
          <cell r="A65" t="str">
            <v>舟山市</v>
          </cell>
          <cell r="B65">
            <v>5929</v>
          </cell>
          <cell r="C65">
            <v>2270</v>
          </cell>
          <cell r="D65">
            <v>1039</v>
          </cell>
          <cell r="E65">
            <v>654</v>
          </cell>
          <cell r="F65">
            <v>0.17524034407151301</v>
          </cell>
          <cell r="G65">
            <v>0.288105726872247</v>
          </cell>
        </row>
        <row r="66">
          <cell r="A66" t="str">
            <v>岱山县</v>
          </cell>
          <cell r="B66">
            <v>1471</v>
          </cell>
          <cell r="C66">
            <v>430</v>
          </cell>
          <cell r="D66">
            <v>230</v>
          </cell>
          <cell r="E66">
            <v>230</v>
          </cell>
          <cell r="F66">
            <v>0.15635622025832799</v>
          </cell>
          <cell r="G66">
            <v>0.53488372093023295</v>
          </cell>
        </row>
        <row r="67">
          <cell r="A67" t="str">
            <v>定海区</v>
          </cell>
          <cell r="B67">
            <v>3160</v>
          </cell>
          <cell r="C67">
            <v>1470</v>
          </cell>
          <cell r="D67">
            <v>602</v>
          </cell>
          <cell r="E67">
            <v>217</v>
          </cell>
          <cell r="F67">
            <v>0.19050632911392401</v>
          </cell>
          <cell r="G67">
            <v>0.14761904761904801</v>
          </cell>
        </row>
        <row r="68">
          <cell r="A68" t="str">
            <v>普陀区</v>
          </cell>
          <cell r="B68">
            <v>936</v>
          </cell>
          <cell r="C68">
            <v>240</v>
          </cell>
          <cell r="D68">
            <v>84</v>
          </cell>
          <cell r="E68">
            <v>84</v>
          </cell>
          <cell r="F68">
            <v>8.9743589743589702E-2</v>
          </cell>
          <cell r="G68">
            <v>0.35</v>
          </cell>
        </row>
        <row r="69">
          <cell r="A69" t="str">
            <v>舟山市本级</v>
          </cell>
          <cell r="B69">
            <v>362</v>
          </cell>
          <cell r="C69">
            <v>130</v>
          </cell>
          <cell r="D69">
            <v>123</v>
          </cell>
          <cell r="E69">
            <v>123</v>
          </cell>
          <cell r="F69">
            <v>0.33977900552486201</v>
          </cell>
          <cell r="G69">
            <v>0.94615384615384601</v>
          </cell>
        </row>
        <row r="70">
          <cell r="A70" t="str">
            <v>嘉兴市</v>
          </cell>
          <cell r="B70">
            <v>81421.42</v>
          </cell>
          <cell r="C70">
            <v>15334</v>
          </cell>
          <cell r="D70">
            <v>11178.46</v>
          </cell>
          <cell r="E70">
            <v>6200.04</v>
          </cell>
          <cell r="F70">
            <v>0.137291390889523</v>
          </cell>
          <cell r="G70">
            <v>0.404332855093257</v>
          </cell>
        </row>
        <row r="71">
          <cell r="A71" t="str">
            <v>海宁市</v>
          </cell>
          <cell r="B71">
            <v>15626</v>
          </cell>
          <cell r="C71">
            <v>5300</v>
          </cell>
          <cell r="D71">
            <v>0</v>
          </cell>
          <cell r="F71">
            <v>0</v>
          </cell>
          <cell r="G71">
            <v>0</v>
          </cell>
        </row>
        <row r="72">
          <cell r="A72" t="str">
            <v>海盐县</v>
          </cell>
          <cell r="B72">
            <v>3892</v>
          </cell>
          <cell r="C72">
            <v>1030</v>
          </cell>
          <cell r="D72">
            <v>763.89</v>
          </cell>
          <cell r="E72">
            <v>763.89</v>
          </cell>
          <cell r="F72">
            <v>0.19627183967112</v>
          </cell>
          <cell r="G72">
            <v>0.74164077669902895</v>
          </cell>
        </row>
        <row r="73">
          <cell r="A73" t="str">
            <v>嘉善县</v>
          </cell>
          <cell r="B73">
            <v>43500</v>
          </cell>
          <cell r="C73">
            <v>4584</v>
          </cell>
          <cell r="D73">
            <v>4050</v>
          </cell>
          <cell r="E73">
            <v>4050</v>
          </cell>
          <cell r="F73">
            <v>9.3103448275862102E-2</v>
          </cell>
          <cell r="G73">
            <v>0.88350785340314097</v>
          </cell>
        </row>
        <row r="74">
          <cell r="A74" t="str">
            <v>南湖区</v>
          </cell>
          <cell r="B74">
            <v>9438.42</v>
          </cell>
          <cell r="C74">
            <v>1600</v>
          </cell>
          <cell r="D74">
            <v>6194.57</v>
          </cell>
          <cell r="E74">
            <v>1216.1500000000001</v>
          </cell>
          <cell r="F74">
            <v>0.65631429836773503</v>
          </cell>
          <cell r="G74">
            <v>0.76009375000000001</v>
          </cell>
        </row>
        <row r="75">
          <cell r="A75" t="str">
            <v>平湖市</v>
          </cell>
          <cell r="B75">
            <v>1965</v>
          </cell>
          <cell r="C75">
            <v>950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 t="str">
            <v>桐乡市</v>
          </cell>
          <cell r="B76">
            <v>6920</v>
          </cell>
          <cell r="C76">
            <v>1790</v>
          </cell>
          <cell r="D76">
            <v>170</v>
          </cell>
          <cell r="E76">
            <v>170</v>
          </cell>
          <cell r="F76">
            <v>2.4566473988439301E-2</v>
          </cell>
          <cell r="G76">
            <v>9.4972067039106101E-2</v>
          </cell>
        </row>
        <row r="77">
          <cell r="A77" t="str">
            <v>秀洲区</v>
          </cell>
          <cell r="B77">
            <v>80</v>
          </cell>
          <cell r="C77">
            <v>80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78">
          <cell r="A78" t="str">
            <v>衢州市</v>
          </cell>
          <cell r="B78">
            <v>46445</v>
          </cell>
          <cell r="C78">
            <v>8760</v>
          </cell>
          <cell r="D78">
            <v>6017</v>
          </cell>
          <cell r="E78">
            <v>3288</v>
          </cell>
          <cell r="F78">
            <v>0.12955108192485701</v>
          </cell>
          <cell r="G78">
            <v>0.375342465753425</v>
          </cell>
        </row>
        <row r="79">
          <cell r="A79" t="str">
            <v>常山县</v>
          </cell>
          <cell r="B79">
            <v>8070</v>
          </cell>
          <cell r="C79">
            <v>1320</v>
          </cell>
          <cell r="D79">
            <v>132</v>
          </cell>
          <cell r="E79">
            <v>132</v>
          </cell>
          <cell r="F79">
            <v>1.6356877323420099E-2</v>
          </cell>
          <cell r="G79">
            <v>0.1</v>
          </cell>
        </row>
        <row r="80">
          <cell r="A80" t="str">
            <v>江山市</v>
          </cell>
          <cell r="B80">
            <v>13640</v>
          </cell>
          <cell r="C80">
            <v>2290</v>
          </cell>
          <cell r="D80">
            <v>4039</v>
          </cell>
          <cell r="E80">
            <v>1490</v>
          </cell>
          <cell r="F80">
            <v>0.29611436950146602</v>
          </cell>
          <cell r="G80">
            <v>0.65065502183406099</v>
          </cell>
        </row>
        <row r="81">
          <cell r="A81" t="str">
            <v>开化县</v>
          </cell>
          <cell r="B81">
            <v>9933</v>
          </cell>
          <cell r="C81">
            <v>2070</v>
          </cell>
          <cell r="D81">
            <v>551</v>
          </cell>
          <cell r="E81">
            <v>371</v>
          </cell>
          <cell r="F81">
            <v>5.5471660122822897E-2</v>
          </cell>
          <cell r="G81">
            <v>0.17922705314009699</v>
          </cell>
        </row>
        <row r="82">
          <cell r="A82" t="str">
            <v>柯城区</v>
          </cell>
          <cell r="B82">
            <v>70</v>
          </cell>
          <cell r="C82">
            <v>70</v>
          </cell>
          <cell r="D82">
            <v>15</v>
          </cell>
          <cell r="E82">
            <v>15</v>
          </cell>
          <cell r="F82">
            <v>0.214285714285714</v>
          </cell>
          <cell r="G82">
            <v>0.214285714285714</v>
          </cell>
        </row>
        <row r="83">
          <cell r="A83" t="str">
            <v>龙游县</v>
          </cell>
          <cell r="B83">
            <v>8552</v>
          </cell>
          <cell r="C83">
            <v>1830</v>
          </cell>
          <cell r="D83">
            <v>1280</v>
          </cell>
          <cell r="E83">
            <v>1280</v>
          </cell>
          <cell r="F83">
            <v>0.14967259120673501</v>
          </cell>
          <cell r="G83">
            <v>0.69945355191256797</v>
          </cell>
        </row>
        <row r="84">
          <cell r="A84" t="str">
            <v>衢江区</v>
          </cell>
          <cell r="B84">
            <v>6180</v>
          </cell>
          <cell r="C84">
            <v>1180</v>
          </cell>
          <cell r="D84">
            <v>0</v>
          </cell>
          <cell r="F84">
            <v>0</v>
          </cell>
          <cell r="G84">
            <v>0</v>
          </cell>
        </row>
        <row r="85">
          <cell r="A85" t="str">
            <v>台州市</v>
          </cell>
          <cell r="B85">
            <v>17971.97</v>
          </cell>
          <cell r="C85">
            <v>5895</v>
          </cell>
          <cell r="D85">
            <v>1293.8599999999999</v>
          </cell>
          <cell r="E85">
            <v>1115.28</v>
          </cell>
          <cell r="F85">
            <v>7.1993220554007101E-2</v>
          </cell>
          <cell r="G85">
            <v>0.189190839694656</v>
          </cell>
        </row>
        <row r="86">
          <cell r="A86" t="str">
            <v>黄岩区</v>
          </cell>
          <cell r="B86">
            <v>950</v>
          </cell>
          <cell r="C86">
            <v>630</v>
          </cell>
          <cell r="D86">
            <v>78</v>
          </cell>
          <cell r="E86">
            <v>78</v>
          </cell>
          <cell r="F86">
            <v>8.2105263157894695E-2</v>
          </cell>
          <cell r="G86">
            <v>0.12380952380952399</v>
          </cell>
        </row>
        <row r="87">
          <cell r="A87" t="str">
            <v>椒江区</v>
          </cell>
          <cell r="B87">
            <v>54</v>
          </cell>
          <cell r="C87">
            <v>50</v>
          </cell>
          <cell r="D87">
            <v>0</v>
          </cell>
          <cell r="F87">
            <v>0</v>
          </cell>
          <cell r="G87">
            <v>0</v>
          </cell>
        </row>
        <row r="88">
          <cell r="A88" t="str">
            <v>临海市</v>
          </cell>
          <cell r="B88">
            <v>7151</v>
          </cell>
          <cell r="C88">
            <v>1230</v>
          </cell>
          <cell r="D88">
            <v>915.33</v>
          </cell>
          <cell r="E88">
            <v>775.48</v>
          </cell>
          <cell r="F88">
            <v>0.12800027968116301</v>
          </cell>
          <cell r="G88">
            <v>0.63047154471544697</v>
          </cell>
        </row>
        <row r="89">
          <cell r="A89" t="str">
            <v>路桥区</v>
          </cell>
          <cell r="B89">
            <v>8748</v>
          </cell>
          <cell r="C89">
            <v>3365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</row>
        <row r="90">
          <cell r="A90" t="str">
            <v>三门县</v>
          </cell>
          <cell r="B90">
            <v>150</v>
          </cell>
          <cell r="C90">
            <v>70</v>
          </cell>
          <cell r="D90">
            <v>45</v>
          </cell>
          <cell r="E90">
            <v>45</v>
          </cell>
          <cell r="F90">
            <v>0.3</v>
          </cell>
          <cell r="G90">
            <v>0.64285714285714302</v>
          </cell>
        </row>
        <row r="91">
          <cell r="A91" t="str">
            <v>天台县</v>
          </cell>
          <cell r="B91">
            <v>398.97</v>
          </cell>
          <cell r="C91">
            <v>370</v>
          </cell>
          <cell r="D91">
            <v>195.53</v>
          </cell>
          <cell r="E91">
            <v>176.8</v>
          </cell>
          <cell r="F91">
            <v>0.49008697395794198</v>
          </cell>
          <cell r="G91">
            <v>0.47783783783783801</v>
          </cell>
        </row>
        <row r="92">
          <cell r="A92" t="str">
            <v>温岭市</v>
          </cell>
          <cell r="B92">
            <v>380</v>
          </cell>
          <cell r="C92">
            <v>70</v>
          </cell>
          <cell r="D92">
            <v>30</v>
          </cell>
          <cell r="E92">
            <v>10</v>
          </cell>
          <cell r="F92">
            <v>7.8947368421052599E-2</v>
          </cell>
          <cell r="G92">
            <v>0.14285714285714299</v>
          </cell>
        </row>
        <row r="93">
          <cell r="A93" t="str">
            <v>仙居县</v>
          </cell>
          <cell r="B93">
            <v>80</v>
          </cell>
          <cell r="C93">
            <v>70</v>
          </cell>
          <cell r="D93">
            <v>30</v>
          </cell>
          <cell r="E93">
            <v>30</v>
          </cell>
          <cell r="F93">
            <v>0.375</v>
          </cell>
          <cell r="G93">
            <v>0.42857142857142899</v>
          </cell>
        </row>
        <row r="94">
          <cell r="A94" t="str">
            <v>玉环市</v>
          </cell>
          <cell r="B94">
            <v>60</v>
          </cell>
          <cell r="C94">
            <v>40</v>
          </cell>
          <cell r="D94">
            <v>0</v>
          </cell>
          <cell r="F94">
            <v>0</v>
          </cell>
          <cell r="G94">
            <v>0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-12月"/>
      <sheetName val="Sheet3"/>
    </sheetNames>
    <sheetDataSet>
      <sheetData sheetId="0">
        <row r="4">
          <cell r="A4" t="str">
            <v>宁波市</v>
          </cell>
          <cell r="B4">
            <v>100</v>
          </cell>
          <cell r="C4">
            <v>237875</v>
          </cell>
          <cell r="D4">
            <v>23.787500000000001</v>
          </cell>
        </row>
        <row r="5">
          <cell r="A5" t="str">
            <v>海曙区</v>
          </cell>
          <cell r="B5">
            <v>8.4</v>
          </cell>
          <cell r="C5">
            <v>14956</v>
          </cell>
          <cell r="D5">
            <v>1.4956</v>
          </cell>
        </row>
        <row r="6">
          <cell r="A6" t="str">
            <v>江北区</v>
          </cell>
          <cell r="B6">
            <v>3.1</v>
          </cell>
          <cell r="C6">
            <v>3482</v>
          </cell>
          <cell r="D6">
            <v>0.34820000000000001</v>
          </cell>
        </row>
        <row r="7">
          <cell r="A7" t="str">
            <v>北仑区</v>
          </cell>
          <cell r="B7">
            <v>7.7</v>
          </cell>
          <cell r="C7">
            <v>16248</v>
          </cell>
          <cell r="D7">
            <v>1.6248</v>
          </cell>
        </row>
        <row r="8">
          <cell r="A8" t="str">
            <v>镇海区</v>
          </cell>
          <cell r="B8">
            <v>3.4</v>
          </cell>
          <cell r="C8">
            <v>7135</v>
          </cell>
          <cell r="D8">
            <v>0.71350000000000002</v>
          </cell>
        </row>
        <row r="9">
          <cell r="A9" t="str">
            <v>鄞州区</v>
          </cell>
          <cell r="B9">
            <v>5.6</v>
          </cell>
          <cell r="C9">
            <v>6344</v>
          </cell>
          <cell r="D9">
            <v>0.63439999999999996</v>
          </cell>
        </row>
        <row r="10">
          <cell r="A10" t="str">
            <v>奉化区</v>
          </cell>
          <cell r="B10">
            <v>21.3</v>
          </cell>
          <cell r="C10">
            <v>53556</v>
          </cell>
          <cell r="D10">
            <v>5.3555999999999999</v>
          </cell>
        </row>
        <row r="11">
          <cell r="A11" t="str">
            <v>余姚市</v>
          </cell>
          <cell r="B11">
            <v>8</v>
          </cell>
          <cell r="C11">
            <v>17123</v>
          </cell>
          <cell r="D11">
            <v>1.7122999999999999</v>
          </cell>
        </row>
        <row r="12">
          <cell r="A12" t="str">
            <v>慈溪市</v>
          </cell>
          <cell r="B12">
            <v>7.5</v>
          </cell>
          <cell r="C12">
            <v>21627</v>
          </cell>
          <cell r="D12">
            <v>2.1627000000000001</v>
          </cell>
        </row>
        <row r="13">
          <cell r="A13" t="str">
            <v>宁海县</v>
          </cell>
          <cell r="B13">
            <v>10.5</v>
          </cell>
          <cell r="C13">
            <v>21062</v>
          </cell>
          <cell r="D13">
            <v>2.1061999999999999</v>
          </cell>
        </row>
        <row r="14">
          <cell r="A14" t="str">
            <v>象山县</v>
          </cell>
          <cell r="B14">
            <v>3</v>
          </cell>
          <cell r="C14">
            <v>8298</v>
          </cell>
          <cell r="D14">
            <v>0.82979999999999998</v>
          </cell>
        </row>
        <row r="15">
          <cell r="A15" t="str">
            <v>宁波市本级</v>
          </cell>
          <cell r="B15">
            <v>21.5</v>
          </cell>
          <cell r="C15">
            <v>68044</v>
          </cell>
          <cell r="D15">
            <v>6.8044000000000002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114"/>
  <sheetViews>
    <sheetView tabSelected="1" view="pageBreakPreview" zoomScaleNormal="115" zoomScaleSheetLayoutView="100" workbookViewId="0">
      <pane xSplit="2" ySplit="6" topLeftCell="C13" activePane="bottomRight" state="frozenSplit"/>
      <selection pane="topRight"/>
      <selection pane="bottomLeft"/>
      <selection pane="bottomRight" activeCell="P15" sqref="P15"/>
    </sheetView>
  </sheetViews>
  <sheetFormatPr defaultColWidth="9" defaultRowHeight="15"/>
  <cols>
    <col min="1" max="1" width="4.625" style="74" customWidth="1"/>
    <col min="2" max="2" width="10.75" style="75" customWidth="1"/>
    <col min="3" max="3" width="8.75" style="75" customWidth="1"/>
    <col min="4" max="5" width="8.75" style="76" customWidth="1"/>
    <col min="6" max="6" width="8.125" style="76" customWidth="1"/>
    <col min="7" max="7" width="8" style="76" customWidth="1"/>
    <col min="8" max="8" width="7.5" style="76" customWidth="1"/>
    <col min="9" max="9" width="7.625" style="76" customWidth="1"/>
    <col min="10" max="10" width="7.5" style="77" customWidth="1"/>
    <col min="11" max="11" width="6.625" style="75" customWidth="1"/>
    <col min="12" max="12" width="10.5" style="78" customWidth="1"/>
    <col min="13" max="13" width="9" style="79" customWidth="1"/>
    <col min="14" max="16384" width="9" style="79"/>
  </cols>
  <sheetData>
    <row r="1" spans="1:13">
      <c r="A1" s="120" t="s">
        <v>0</v>
      </c>
      <c r="B1" s="120"/>
    </row>
    <row r="2" spans="1:13" ht="24">
      <c r="A2" s="121" t="s">
        <v>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</row>
    <row r="3" spans="1:13" ht="16.5" customHeight="1">
      <c r="A3" s="122"/>
      <c r="B3" s="122"/>
      <c r="C3" s="122"/>
      <c r="D3" s="122"/>
      <c r="E3" s="122"/>
      <c r="F3" s="122"/>
      <c r="G3" s="122"/>
      <c r="H3" s="122"/>
      <c r="I3" s="122"/>
      <c r="J3" s="122"/>
      <c r="K3" s="122"/>
    </row>
    <row r="4" spans="1:13" ht="20.25" customHeight="1">
      <c r="A4" s="127" t="s">
        <v>2</v>
      </c>
      <c r="B4" s="127" t="s">
        <v>3</v>
      </c>
      <c r="C4" s="123" t="s">
        <v>4</v>
      </c>
      <c r="D4" s="124"/>
      <c r="E4" s="124"/>
      <c r="F4" s="125" t="s">
        <v>5</v>
      </c>
      <c r="G4" s="126"/>
      <c r="H4" s="126"/>
      <c r="I4" s="126"/>
      <c r="J4" s="126"/>
      <c r="K4" s="126"/>
    </row>
    <row r="5" spans="1:13" ht="27.75">
      <c r="A5" s="126"/>
      <c r="B5" s="126"/>
      <c r="C5" s="81" t="s">
        <v>6</v>
      </c>
      <c r="D5" s="82" t="s">
        <v>7</v>
      </c>
      <c r="E5" s="128" t="s">
        <v>8</v>
      </c>
      <c r="F5" s="83" t="s">
        <v>9</v>
      </c>
      <c r="G5" s="83" t="s">
        <v>10</v>
      </c>
      <c r="H5" s="83" t="s">
        <v>11</v>
      </c>
      <c r="I5" s="85" t="s">
        <v>12</v>
      </c>
      <c r="J5" s="130" t="s">
        <v>13</v>
      </c>
      <c r="K5" s="132" t="s">
        <v>14</v>
      </c>
    </row>
    <row r="6" spans="1:13" ht="31.5" customHeight="1">
      <c r="A6" s="126"/>
      <c r="B6" s="126"/>
      <c r="C6" s="80" t="s">
        <v>15</v>
      </c>
      <c r="D6" s="84" t="s">
        <v>15</v>
      </c>
      <c r="E6" s="129"/>
      <c r="F6" s="85" t="s">
        <v>16</v>
      </c>
      <c r="G6" s="85" t="s">
        <v>16</v>
      </c>
      <c r="H6" s="85" t="s">
        <v>16</v>
      </c>
      <c r="I6" s="85" t="s">
        <v>16</v>
      </c>
      <c r="J6" s="131"/>
      <c r="K6" s="131"/>
    </row>
    <row r="7" spans="1:13" ht="17.25" customHeight="1">
      <c r="A7" s="86"/>
      <c r="B7" s="87" t="s">
        <v>17</v>
      </c>
      <c r="C7" s="88">
        <v>500</v>
      </c>
      <c r="D7" s="89">
        <f>SUM(D8,D17,D29,D43,D52,D59,D67,D86,D92,D78,D103)</f>
        <v>113.73929041000001</v>
      </c>
      <c r="E7" s="90">
        <f t="shared" ref="E7:E17" si="0">D7/C7</f>
        <v>0.22747858082000003</v>
      </c>
      <c r="F7" s="91">
        <f>SUM(F8,F17,F29,F43,F52,F59,F67,F86,F92,F78,F103)</f>
        <v>387596.18</v>
      </c>
      <c r="G7" s="91">
        <f t="shared" ref="G7:I7" si="1">SUM(G8,G17,G29,G43,G52,G59,G67,G86,G92,G78,G103)</f>
        <v>93248</v>
      </c>
      <c r="H7" s="91">
        <f t="shared" si="1"/>
        <v>90395.319999999992</v>
      </c>
      <c r="I7" s="91">
        <f t="shared" si="1"/>
        <v>32074.32</v>
      </c>
      <c r="J7" s="106">
        <f t="shared" ref="J7:K9" si="2">H7/F7</f>
        <v>0.23322035836369698</v>
      </c>
      <c r="K7" s="106">
        <f t="shared" si="2"/>
        <v>0.34396791352093342</v>
      </c>
      <c r="L7" s="107"/>
      <c r="M7" s="108"/>
    </row>
    <row r="8" spans="1:13" ht="17.25" customHeight="1">
      <c r="A8" s="92" t="s">
        <v>18</v>
      </c>
      <c r="B8" s="93" t="s">
        <v>19</v>
      </c>
      <c r="C8" s="2">
        <v>49.9</v>
      </c>
      <c r="D8" s="2">
        <f>VLOOKUP(B8,[2]透视表!$A$5:$B$99,2,FALSE)/10000</f>
        <v>9.2512170000000005</v>
      </c>
      <c r="E8" s="4">
        <f t="shared" si="0"/>
        <v>0.18539513026052107</v>
      </c>
      <c r="F8" s="94">
        <f>VLOOKUP(B8,[3]透视表!$A$8:$G$94,2,FALSE)</f>
        <v>24176</v>
      </c>
      <c r="G8" s="94">
        <f>VLOOKUP(B8,[3]透视表!$A$8:$G$94,3,FALSE)</f>
        <v>8370</v>
      </c>
      <c r="H8" s="94">
        <f>VLOOKUP(B8,[3]透视表!$A$8:$E$94,4,FALSE)</f>
        <v>6487</v>
      </c>
      <c r="I8" s="94">
        <f>VLOOKUP(B8,[3]透视表!$A$8:$E$94,5,FALSE)</f>
        <v>4098</v>
      </c>
      <c r="J8" s="109">
        <f t="shared" si="2"/>
        <v>0.2683239576439444</v>
      </c>
      <c r="K8" s="109">
        <f t="shared" si="2"/>
        <v>0.48960573476702507</v>
      </c>
      <c r="L8" s="107"/>
      <c r="M8" s="108"/>
    </row>
    <row r="9" spans="1:13" ht="17.25" customHeight="1">
      <c r="A9" s="86">
        <v>1</v>
      </c>
      <c r="B9" s="95" t="s">
        <v>20</v>
      </c>
      <c r="C9" s="96">
        <v>7.8</v>
      </c>
      <c r="D9" s="96">
        <f>VLOOKUP(B9,[2]透视表!$A$5:$B$99,2,FALSE)/10000</f>
        <v>0.62639999999999996</v>
      </c>
      <c r="E9" s="97">
        <f t="shared" si="0"/>
        <v>8.0307692307692302E-2</v>
      </c>
      <c r="F9" s="98">
        <f>VLOOKUP(B9,[3]透视表!$A$8:$G$94,2,FALSE)</f>
        <v>100</v>
      </c>
      <c r="G9" s="98">
        <f>VLOOKUP(B9,[3]透视表!$A$8:$G$94,3,FALSE)</f>
        <v>40</v>
      </c>
      <c r="H9" s="98">
        <f>VLOOKUP(B9,[3]透视表!$A$8:$E$94,4,FALSE)</f>
        <v>0</v>
      </c>
      <c r="I9" s="98">
        <f>VLOOKUP(B9,[3]透视表!$A$8:$E$94,5,FALSE)</f>
        <v>0</v>
      </c>
      <c r="J9" s="110">
        <f t="shared" si="2"/>
        <v>0</v>
      </c>
      <c r="K9" s="110">
        <f t="shared" si="2"/>
        <v>0</v>
      </c>
      <c r="L9" s="107"/>
      <c r="M9" s="108"/>
    </row>
    <row r="10" spans="1:13" s="73" customFormat="1" ht="17.25" customHeight="1">
      <c r="A10" s="86">
        <v>2</v>
      </c>
      <c r="B10" s="99" t="s">
        <v>21</v>
      </c>
      <c r="C10" s="100">
        <v>6.5</v>
      </c>
      <c r="D10" s="96">
        <f>VLOOKUP(B10,[2]透视表!$A$5:$B$99,2,FALSE)/10000</f>
        <v>0.39053000000000004</v>
      </c>
      <c r="E10" s="97">
        <f t="shared" si="0"/>
        <v>6.0081538461538471E-2</v>
      </c>
      <c r="F10" s="98">
        <f>VLOOKUP(B10,[3]透视表!$A$8:$G$94,2,FALSE)</f>
        <v>120</v>
      </c>
      <c r="G10" s="98">
        <f>VLOOKUP(B10,[3]透视表!$A$8:$G$94,3,FALSE)</f>
        <v>80</v>
      </c>
      <c r="H10" s="98">
        <f>VLOOKUP(B10,[3]透视表!$A$8:$E$94,4,FALSE)</f>
        <v>0</v>
      </c>
      <c r="I10" s="98">
        <f>VLOOKUP(B10,[3]透视表!$A$8:$E$94,5,FALSE)</f>
        <v>0</v>
      </c>
      <c r="J10" s="110">
        <f t="shared" ref="J10:J16" si="3">H10/F10</f>
        <v>0</v>
      </c>
      <c r="K10" s="110">
        <f t="shared" ref="K10:K16" si="4">I10/G10</f>
        <v>0</v>
      </c>
      <c r="L10" s="107"/>
      <c r="M10" s="108"/>
    </row>
    <row r="11" spans="1:13" ht="17.25" customHeight="1">
      <c r="A11" s="86">
        <v>3</v>
      </c>
      <c r="B11" s="86" t="s">
        <v>22</v>
      </c>
      <c r="C11" s="96">
        <v>6.8</v>
      </c>
      <c r="D11" s="96">
        <f>VLOOKUP(B11,[2]透视表!$A$5:$B$99,2,FALSE)/10000</f>
        <v>1.2350000000000001</v>
      </c>
      <c r="E11" s="97">
        <f t="shared" si="0"/>
        <v>0.18161764705882355</v>
      </c>
      <c r="F11" s="98">
        <f>VLOOKUP(B11,[3]透视表!$A$8:$G$94,2,FALSE)</f>
        <v>180</v>
      </c>
      <c r="G11" s="98">
        <f>VLOOKUP(B11,[3]透视表!$A$8:$G$94,3,FALSE)</f>
        <v>90</v>
      </c>
      <c r="H11" s="98">
        <f>VLOOKUP(B11,[3]透视表!$A$8:$E$94,4,FALSE)</f>
        <v>90</v>
      </c>
      <c r="I11" s="98">
        <f>VLOOKUP(B11,[3]透视表!$A$8:$E$94,5,FALSE)</f>
        <v>90</v>
      </c>
      <c r="J11" s="110">
        <f t="shared" si="3"/>
        <v>0.5</v>
      </c>
      <c r="K11" s="110">
        <f t="shared" si="4"/>
        <v>1</v>
      </c>
      <c r="L11" s="107"/>
      <c r="M11" s="108"/>
    </row>
    <row r="12" spans="1:13" ht="17.25" customHeight="1">
      <c r="A12" s="86">
        <v>4</v>
      </c>
      <c r="B12" s="86" t="s">
        <v>23</v>
      </c>
      <c r="C12" s="96">
        <v>10.5</v>
      </c>
      <c r="D12" s="96">
        <f>VLOOKUP(B12,[2]透视表!$A$5:$B$99,2,FALSE)/10000</f>
        <v>3.1688000000000001</v>
      </c>
      <c r="E12" s="97">
        <f t="shared" si="0"/>
        <v>0.30179047619047622</v>
      </c>
      <c r="F12" s="98">
        <f>VLOOKUP(B12,[3]透视表!$A$8:$G$94,2,FALSE)</f>
        <v>327</v>
      </c>
      <c r="G12" s="98">
        <f>VLOOKUP(B12,[3]透视表!$A$8:$G$94,3,FALSE)</f>
        <v>70</v>
      </c>
      <c r="H12" s="98">
        <f>VLOOKUP(B12,[3]透视表!$A$8:$E$94,4,FALSE)</f>
        <v>70</v>
      </c>
      <c r="I12" s="98">
        <f>VLOOKUP(B12,[3]透视表!$A$8:$E$94,5,FALSE)</f>
        <v>70</v>
      </c>
      <c r="J12" s="110">
        <f t="shared" si="3"/>
        <v>0.21406727828746178</v>
      </c>
      <c r="K12" s="110">
        <f t="shared" si="4"/>
        <v>1</v>
      </c>
      <c r="L12" s="107"/>
      <c r="M12" s="108"/>
    </row>
    <row r="13" spans="1:13" ht="17.25" customHeight="1">
      <c r="A13" s="86">
        <v>5</v>
      </c>
      <c r="B13" s="86" t="s">
        <v>24</v>
      </c>
      <c r="C13" s="96">
        <v>4.3</v>
      </c>
      <c r="D13" s="96">
        <f>VLOOKUP(B13,[2]透视表!$A$5:$B$99,2,FALSE)/10000</f>
        <v>0.96260000000000001</v>
      </c>
      <c r="E13" s="97">
        <f t="shared" si="0"/>
        <v>0.22386046511627908</v>
      </c>
      <c r="F13" s="98">
        <f>VLOOKUP(B13,[3]透视表!$A$8:$G$94,2,FALSE)</f>
        <v>100</v>
      </c>
      <c r="G13" s="98">
        <f>VLOOKUP(B13,[3]透视表!$A$8:$G$94,3,FALSE)</f>
        <v>60</v>
      </c>
      <c r="H13" s="98">
        <f>VLOOKUP(B13,[3]透视表!$A$8:$E$94,4,FALSE)</f>
        <v>0</v>
      </c>
      <c r="I13" s="98">
        <f>VLOOKUP(B13,[3]透视表!$A$8:$E$94,5,FALSE)</f>
        <v>0</v>
      </c>
      <c r="J13" s="110">
        <f t="shared" si="3"/>
        <v>0</v>
      </c>
      <c r="K13" s="110">
        <f t="shared" si="4"/>
        <v>0</v>
      </c>
      <c r="L13" s="107"/>
      <c r="M13" s="108"/>
    </row>
    <row r="14" spans="1:13" ht="17.25" customHeight="1">
      <c r="A14" s="86">
        <v>6</v>
      </c>
      <c r="B14" s="86" t="s">
        <v>25</v>
      </c>
      <c r="C14" s="96">
        <v>4.5999999999999996</v>
      </c>
      <c r="D14" s="96">
        <f>VLOOKUP(B14,[2]透视表!$A$5:$B$99,2,FALSE)/10000</f>
        <v>0.94708700000000012</v>
      </c>
      <c r="E14" s="97">
        <f t="shared" si="0"/>
        <v>0.20588847826086962</v>
      </c>
      <c r="F14" s="98">
        <f>VLOOKUP(B14,[3]透视表!$A$8:$G$94,2,FALSE)</f>
        <v>6423</v>
      </c>
      <c r="G14" s="98">
        <f>VLOOKUP(B14,[3]透视表!$A$8:$G$94,3,FALSE)</f>
        <v>1740</v>
      </c>
      <c r="H14" s="98">
        <f>VLOOKUP(B14,[3]透视表!$A$8:$E$94,4,FALSE)</f>
        <v>300</v>
      </c>
      <c r="I14" s="98">
        <f>VLOOKUP(B14,[3]透视表!$A$8:$E$94,5,FALSE)</f>
        <v>300</v>
      </c>
      <c r="J14" s="110">
        <f t="shared" si="3"/>
        <v>4.6707146193367584E-2</v>
      </c>
      <c r="K14" s="110">
        <f t="shared" si="4"/>
        <v>0.17241379310344829</v>
      </c>
      <c r="L14" s="107"/>
      <c r="M14" s="108"/>
    </row>
    <row r="15" spans="1:13" ht="17.25" customHeight="1">
      <c r="A15" s="86">
        <v>7</v>
      </c>
      <c r="B15" s="86" t="s">
        <v>26</v>
      </c>
      <c r="C15" s="96">
        <v>6.1</v>
      </c>
      <c r="D15" s="96">
        <f>VLOOKUP(B15,[2]透视表!$A$5:$B$99,2,FALSE)/10000</f>
        <v>1.1807000000000001</v>
      </c>
      <c r="E15" s="97">
        <f t="shared" si="0"/>
        <v>0.19355737704918036</v>
      </c>
      <c r="F15" s="98">
        <f>VLOOKUP(B15,[3]透视表!$A$8:$G$94,2,FALSE)</f>
        <v>12380</v>
      </c>
      <c r="G15" s="98">
        <f>VLOOKUP(B15,[3]透视表!$A$8:$G$94,3,FALSE)</f>
        <v>4730</v>
      </c>
      <c r="H15" s="98">
        <f>VLOOKUP(B15,[3]透视表!$A$8:$E$94,4,FALSE)</f>
        <v>3290</v>
      </c>
      <c r="I15" s="98">
        <f>VLOOKUP(B15,[3]透视表!$A$8:$E$94,5,FALSE)</f>
        <v>2966</v>
      </c>
      <c r="J15" s="110">
        <f t="shared" si="3"/>
        <v>0.26575121163166399</v>
      </c>
      <c r="K15" s="110">
        <f t="shared" si="4"/>
        <v>0.62706131078224103</v>
      </c>
      <c r="L15" s="107"/>
      <c r="M15" s="108"/>
    </row>
    <row r="16" spans="1:13" ht="17.25" customHeight="1">
      <c r="A16" s="86">
        <v>8</v>
      </c>
      <c r="B16" s="86" t="s">
        <v>27</v>
      </c>
      <c r="C16" s="96">
        <v>3.2</v>
      </c>
      <c r="D16" s="96">
        <f>VLOOKUP(B16,[2]透视表!$A$5:$B$99,2,FALSE)/10000</f>
        <v>0.74009999999999998</v>
      </c>
      <c r="E16" s="97">
        <f t="shared" si="0"/>
        <v>0.23128124999999999</v>
      </c>
      <c r="F16" s="98">
        <f>VLOOKUP(B16,[3]透视表!$A$8:$G$94,2,FALSE)</f>
        <v>4546</v>
      </c>
      <c r="G16" s="98">
        <f>VLOOKUP(B16,[3]透视表!$A$8:$G$94,3,FALSE)</f>
        <v>1560</v>
      </c>
      <c r="H16" s="98">
        <f>VLOOKUP(B16,[3]透视表!$A$8:$E$94,4,FALSE)</f>
        <v>2737</v>
      </c>
      <c r="I16" s="98">
        <f>VLOOKUP(B16,[3]透视表!$A$8:$E$94,5,FALSE)</f>
        <v>672</v>
      </c>
      <c r="J16" s="110">
        <f t="shared" si="3"/>
        <v>0.60206775186977568</v>
      </c>
      <c r="K16" s="110">
        <f t="shared" si="4"/>
        <v>0.43076923076923079</v>
      </c>
      <c r="L16" s="107"/>
      <c r="M16" s="108"/>
    </row>
    <row r="17" spans="1:13" ht="17.25" customHeight="1">
      <c r="A17" s="101" t="s">
        <v>28</v>
      </c>
      <c r="B17" s="93" t="s">
        <v>29</v>
      </c>
      <c r="C17" s="2">
        <v>100</v>
      </c>
      <c r="D17" s="2">
        <f>VLOOKUP(B17,[2]透视表!$A$5:$B$99,2,FALSE)/10000</f>
        <v>23.787400000000002</v>
      </c>
      <c r="E17" s="102">
        <f t="shared" si="0"/>
        <v>0.23787400000000003</v>
      </c>
      <c r="F17" s="94" t="s">
        <v>30</v>
      </c>
      <c r="G17" s="94" t="s">
        <v>30</v>
      </c>
      <c r="H17" s="94" t="s">
        <v>30</v>
      </c>
      <c r="I17" s="94" t="s">
        <v>30</v>
      </c>
      <c r="J17" s="94" t="s">
        <v>30</v>
      </c>
      <c r="K17" s="111" t="s">
        <v>30</v>
      </c>
      <c r="L17" s="107"/>
      <c r="M17" s="108"/>
    </row>
    <row r="18" spans="1:13" ht="17.25" customHeight="1">
      <c r="A18" s="86">
        <v>9</v>
      </c>
      <c r="B18" s="86" t="s">
        <v>31</v>
      </c>
      <c r="C18" s="96">
        <v>21.5</v>
      </c>
      <c r="D18" s="100">
        <f>VLOOKUP(B18,'[4]1-12月'!$A$4:$D$15,4,0)</f>
        <v>6.8044000000000002</v>
      </c>
      <c r="E18" s="119">
        <f>D18/C18</f>
        <v>0.31648372093023258</v>
      </c>
      <c r="F18" s="103" t="s">
        <v>30</v>
      </c>
      <c r="G18" s="103" t="s">
        <v>30</v>
      </c>
      <c r="H18" s="103" t="s">
        <v>30</v>
      </c>
      <c r="I18" s="103" t="s">
        <v>30</v>
      </c>
      <c r="J18" s="103" t="s">
        <v>30</v>
      </c>
      <c r="K18" s="112" t="s">
        <v>30</v>
      </c>
      <c r="L18" s="107"/>
      <c r="M18" s="108"/>
    </row>
    <row r="19" spans="1:13" ht="17.25" customHeight="1">
      <c r="A19" s="86">
        <v>10</v>
      </c>
      <c r="B19" s="95" t="s">
        <v>32</v>
      </c>
      <c r="C19" s="96">
        <v>8.4</v>
      </c>
      <c r="D19" s="100">
        <f>VLOOKUP(B19,'[4]1-12月'!$A$4:$D$15,4,0)</f>
        <v>1.4956</v>
      </c>
      <c r="E19" s="118">
        <f t="shared" ref="E19:E28" si="5">D19/C19</f>
        <v>0.17804761904761904</v>
      </c>
      <c r="F19" s="103" t="s">
        <v>30</v>
      </c>
      <c r="G19" s="103" t="s">
        <v>30</v>
      </c>
      <c r="H19" s="103" t="s">
        <v>30</v>
      </c>
      <c r="I19" s="103" t="s">
        <v>30</v>
      </c>
      <c r="J19" s="103" t="s">
        <v>30</v>
      </c>
      <c r="K19" s="112" t="s">
        <v>30</v>
      </c>
      <c r="L19" s="107"/>
      <c r="M19" s="108"/>
    </row>
    <row r="20" spans="1:13" ht="17.25" customHeight="1">
      <c r="A20" s="86">
        <v>11</v>
      </c>
      <c r="B20" s="95" t="s">
        <v>33</v>
      </c>
      <c r="C20" s="96">
        <v>3.1</v>
      </c>
      <c r="D20" s="100">
        <f>VLOOKUP(B20,'[4]1-12月'!$A$4:$D$15,4,0)</f>
        <v>0.34820000000000001</v>
      </c>
      <c r="E20" s="118">
        <f t="shared" si="5"/>
        <v>0.11232258064516129</v>
      </c>
      <c r="F20" s="103" t="s">
        <v>30</v>
      </c>
      <c r="G20" s="103" t="s">
        <v>30</v>
      </c>
      <c r="H20" s="103" t="s">
        <v>30</v>
      </c>
      <c r="I20" s="103" t="s">
        <v>30</v>
      </c>
      <c r="J20" s="103" t="s">
        <v>30</v>
      </c>
      <c r="K20" s="112" t="s">
        <v>30</v>
      </c>
      <c r="L20" s="107"/>
      <c r="M20" s="108"/>
    </row>
    <row r="21" spans="1:13" ht="17.25" customHeight="1">
      <c r="A21" s="86">
        <v>12</v>
      </c>
      <c r="B21" s="95" t="s">
        <v>34</v>
      </c>
      <c r="C21" s="96">
        <v>3.4</v>
      </c>
      <c r="D21" s="100">
        <f>VLOOKUP(B21,'[4]1-12月'!$A$4:$D$15,4,0)</f>
        <v>0.71350000000000002</v>
      </c>
      <c r="E21" s="118">
        <f t="shared" si="5"/>
        <v>0.2098529411764706</v>
      </c>
      <c r="F21" s="103" t="s">
        <v>30</v>
      </c>
      <c r="G21" s="103" t="s">
        <v>30</v>
      </c>
      <c r="H21" s="103" t="s">
        <v>30</v>
      </c>
      <c r="I21" s="103" t="s">
        <v>30</v>
      </c>
      <c r="J21" s="103" t="s">
        <v>30</v>
      </c>
      <c r="K21" s="112" t="s">
        <v>30</v>
      </c>
      <c r="L21" s="107"/>
      <c r="M21" s="108"/>
    </row>
    <row r="22" spans="1:13" ht="17.25" customHeight="1">
      <c r="A22" s="86">
        <v>13</v>
      </c>
      <c r="B22" s="95" t="s">
        <v>35</v>
      </c>
      <c r="C22" s="96">
        <v>7.7</v>
      </c>
      <c r="D22" s="100">
        <f>VLOOKUP(B22,'[4]1-12月'!$A$4:$D$15,4,0)</f>
        <v>1.6248</v>
      </c>
      <c r="E22" s="118">
        <f t="shared" si="5"/>
        <v>0.21101298701298701</v>
      </c>
      <c r="F22" s="103" t="s">
        <v>30</v>
      </c>
      <c r="G22" s="103" t="s">
        <v>30</v>
      </c>
      <c r="H22" s="103" t="s">
        <v>30</v>
      </c>
      <c r="I22" s="103" t="s">
        <v>30</v>
      </c>
      <c r="J22" s="103" t="s">
        <v>30</v>
      </c>
      <c r="K22" s="112" t="s">
        <v>30</v>
      </c>
      <c r="L22" s="107"/>
      <c r="M22" s="108"/>
    </row>
    <row r="23" spans="1:13" ht="17.25" customHeight="1">
      <c r="A23" s="86">
        <v>14</v>
      </c>
      <c r="B23" s="95" t="s">
        <v>36</v>
      </c>
      <c r="C23" s="96">
        <v>5.6</v>
      </c>
      <c r="D23" s="100">
        <f>VLOOKUP(B23,'[4]1-12月'!$A$4:$D$15,4,0)</f>
        <v>0.63439999999999996</v>
      </c>
      <c r="E23" s="118">
        <f t="shared" si="5"/>
        <v>0.11328571428571428</v>
      </c>
      <c r="F23" s="103" t="s">
        <v>30</v>
      </c>
      <c r="G23" s="103" t="s">
        <v>30</v>
      </c>
      <c r="H23" s="103" t="s">
        <v>30</v>
      </c>
      <c r="I23" s="103" t="s">
        <v>30</v>
      </c>
      <c r="J23" s="103" t="s">
        <v>30</v>
      </c>
      <c r="K23" s="112" t="s">
        <v>30</v>
      </c>
      <c r="L23" s="107"/>
      <c r="M23" s="108"/>
    </row>
    <row r="24" spans="1:13" ht="17.25" customHeight="1">
      <c r="A24" s="86">
        <v>15</v>
      </c>
      <c r="B24" s="95" t="s">
        <v>37</v>
      </c>
      <c r="C24" s="96">
        <v>21.3</v>
      </c>
      <c r="D24" s="100">
        <f>VLOOKUP(B24,'[4]1-12月'!$A$4:$D$15,4,0)</f>
        <v>5.3555999999999999</v>
      </c>
      <c r="E24" s="118">
        <f t="shared" si="5"/>
        <v>0.25143661971830983</v>
      </c>
      <c r="F24" s="103" t="s">
        <v>30</v>
      </c>
      <c r="G24" s="103" t="s">
        <v>30</v>
      </c>
      <c r="H24" s="103" t="s">
        <v>30</v>
      </c>
      <c r="I24" s="103" t="s">
        <v>30</v>
      </c>
      <c r="J24" s="103" t="s">
        <v>30</v>
      </c>
      <c r="K24" s="112" t="s">
        <v>30</v>
      </c>
      <c r="L24" s="107"/>
      <c r="M24" s="108"/>
    </row>
    <row r="25" spans="1:13" ht="17.25" customHeight="1">
      <c r="A25" s="104">
        <v>16</v>
      </c>
      <c r="B25" s="86" t="s">
        <v>38</v>
      </c>
      <c r="C25" s="96">
        <v>8</v>
      </c>
      <c r="D25" s="100">
        <f>VLOOKUP(B25,'[4]1-12月'!$A$4:$D$15,4,0)</f>
        <v>1.7122999999999999</v>
      </c>
      <c r="E25" s="118">
        <f t="shared" si="5"/>
        <v>0.21403749999999999</v>
      </c>
      <c r="F25" s="103" t="s">
        <v>30</v>
      </c>
      <c r="G25" s="103" t="s">
        <v>30</v>
      </c>
      <c r="H25" s="103" t="s">
        <v>30</v>
      </c>
      <c r="I25" s="103" t="s">
        <v>30</v>
      </c>
      <c r="J25" s="103" t="s">
        <v>30</v>
      </c>
      <c r="K25" s="112" t="s">
        <v>30</v>
      </c>
      <c r="L25" s="107"/>
      <c r="M25" s="108"/>
    </row>
    <row r="26" spans="1:13" ht="17.25" customHeight="1">
      <c r="A26" s="104">
        <v>17</v>
      </c>
      <c r="B26" s="86" t="s">
        <v>39</v>
      </c>
      <c r="C26" s="96">
        <v>7.5</v>
      </c>
      <c r="D26" s="100">
        <f>VLOOKUP(B26,'[4]1-12月'!$A$4:$D$15,4,0)</f>
        <v>2.1627000000000001</v>
      </c>
      <c r="E26" s="118">
        <f t="shared" si="5"/>
        <v>0.28836000000000001</v>
      </c>
      <c r="F26" s="103" t="s">
        <v>30</v>
      </c>
      <c r="G26" s="103" t="s">
        <v>30</v>
      </c>
      <c r="H26" s="103" t="s">
        <v>30</v>
      </c>
      <c r="I26" s="103" t="s">
        <v>30</v>
      </c>
      <c r="J26" s="103" t="s">
        <v>30</v>
      </c>
      <c r="K26" s="112" t="s">
        <v>30</v>
      </c>
      <c r="L26" s="107"/>
      <c r="M26" s="108"/>
    </row>
    <row r="27" spans="1:13" ht="17.25" customHeight="1">
      <c r="A27" s="104">
        <v>18</v>
      </c>
      <c r="B27" s="86" t="s">
        <v>40</v>
      </c>
      <c r="C27" s="96">
        <v>10.5</v>
      </c>
      <c r="D27" s="100">
        <f>VLOOKUP(B27,'[4]1-12月'!$A$4:$D$15,4,0)</f>
        <v>2.1061999999999999</v>
      </c>
      <c r="E27" s="118">
        <f t="shared" si="5"/>
        <v>0.20059047619047618</v>
      </c>
      <c r="F27" s="103" t="s">
        <v>30</v>
      </c>
      <c r="G27" s="103" t="s">
        <v>30</v>
      </c>
      <c r="H27" s="103" t="s">
        <v>30</v>
      </c>
      <c r="I27" s="103" t="s">
        <v>30</v>
      </c>
      <c r="J27" s="103" t="s">
        <v>30</v>
      </c>
      <c r="K27" s="112" t="s">
        <v>30</v>
      </c>
      <c r="L27" s="107"/>
      <c r="M27" s="108"/>
    </row>
    <row r="28" spans="1:13" ht="17.25" customHeight="1">
      <c r="A28" s="86">
        <v>19</v>
      </c>
      <c r="B28" s="86" t="s">
        <v>41</v>
      </c>
      <c r="C28" s="96">
        <v>3</v>
      </c>
      <c r="D28" s="100">
        <f>VLOOKUP(B28,'[4]1-12月'!$A$4:$D$15,4,0)</f>
        <v>0.82979999999999998</v>
      </c>
      <c r="E28" s="118">
        <f t="shared" si="5"/>
        <v>0.27660000000000001</v>
      </c>
      <c r="F28" s="103" t="s">
        <v>30</v>
      </c>
      <c r="G28" s="103" t="s">
        <v>30</v>
      </c>
      <c r="H28" s="103" t="s">
        <v>30</v>
      </c>
      <c r="I28" s="103" t="s">
        <v>30</v>
      </c>
      <c r="J28" s="103" t="s">
        <v>30</v>
      </c>
      <c r="K28" s="112" t="s">
        <v>30</v>
      </c>
      <c r="L28" s="107"/>
      <c r="M28" s="108"/>
    </row>
    <row r="29" spans="1:13" ht="17.25" customHeight="1">
      <c r="A29" s="101" t="s">
        <v>42</v>
      </c>
      <c r="B29" s="93" t="s">
        <v>43</v>
      </c>
      <c r="C29" s="2">
        <v>70</v>
      </c>
      <c r="D29" s="2">
        <f>VLOOKUP(B29,[2]透视表!$A$5:$B$99,2,FALSE)/10000</f>
        <v>15.332776999999998</v>
      </c>
      <c r="E29" s="4">
        <f t="shared" ref="E29:E59" si="6">D29/C29</f>
        <v>0.21903967142857139</v>
      </c>
      <c r="F29" s="94">
        <f>VLOOKUP(B29,[3]透视表!$A$8:$G$94,2,FALSE)</f>
        <v>14921.34</v>
      </c>
      <c r="G29" s="94">
        <f>VLOOKUP(B29,[3]透视表!$A$8:$G$94,3,FALSE)</f>
        <v>4660</v>
      </c>
      <c r="H29" s="94">
        <f>VLOOKUP(B29,[3]透视表!$A$8:$E$94,4,FALSE)</f>
        <v>3608.8</v>
      </c>
      <c r="I29" s="94">
        <f>VLOOKUP(B29,[3]透视表!$A$8:$E$94,5,FALSE)</f>
        <v>1660</v>
      </c>
      <c r="J29" s="109">
        <f>H29/F29</f>
        <v>0.24185495404568225</v>
      </c>
      <c r="K29" s="109">
        <f>I29/G29</f>
        <v>0.35622317596566522</v>
      </c>
      <c r="L29" s="107"/>
      <c r="M29" s="108"/>
    </row>
    <row r="30" spans="1:13" ht="17.25" customHeight="1">
      <c r="A30" s="86">
        <v>20</v>
      </c>
      <c r="B30" s="86" t="s">
        <v>44</v>
      </c>
      <c r="C30" s="96">
        <v>9.6</v>
      </c>
      <c r="D30" s="96">
        <f>VLOOKUP(B30,[2]透视表!$A$5:$B$99,2,FALSE)/10000</f>
        <v>1.6781540000000001</v>
      </c>
      <c r="E30" s="97">
        <f t="shared" si="6"/>
        <v>0.17480770833333337</v>
      </c>
      <c r="F30" s="103" t="s">
        <v>30</v>
      </c>
      <c r="G30" s="103" t="s">
        <v>30</v>
      </c>
      <c r="H30" s="103" t="s">
        <v>30</v>
      </c>
      <c r="I30" s="103" t="s">
        <v>30</v>
      </c>
      <c r="J30" s="103" t="s">
        <v>30</v>
      </c>
      <c r="K30" s="112" t="s">
        <v>30</v>
      </c>
      <c r="L30" s="107"/>
      <c r="M30" s="108"/>
    </row>
    <row r="31" spans="1:13" ht="17.25" customHeight="1">
      <c r="A31" s="86">
        <v>21</v>
      </c>
      <c r="B31" s="86" t="s">
        <v>45</v>
      </c>
      <c r="C31" s="96">
        <v>3</v>
      </c>
      <c r="D31" s="96">
        <f>VLOOKUP(B31,[2]透视表!$A$5:$B$99,2,FALSE)/10000</f>
        <v>0.94266299999999992</v>
      </c>
      <c r="E31" s="97">
        <f t="shared" si="6"/>
        <v>0.31422099999999997</v>
      </c>
      <c r="F31" s="98">
        <f>VLOOKUP(B31,[3]透视表!$A$8:$G$94,2,FALSE)</f>
        <v>50</v>
      </c>
      <c r="G31" s="98">
        <f>VLOOKUP(B31,[3]透视表!$A$8:$G$94,3,FALSE)</f>
        <v>30</v>
      </c>
      <c r="H31" s="98">
        <f>VLOOKUP(B31,[3]透视表!$A$8:$E$94,4,FALSE)</f>
        <v>5</v>
      </c>
      <c r="I31" s="98">
        <f>VLOOKUP(B31,[3]透视表!$A$8:$E$94,5,FALSE)</f>
        <v>0</v>
      </c>
      <c r="J31" s="110">
        <f t="shared" ref="J31" si="7">H31/F31</f>
        <v>0.1</v>
      </c>
      <c r="K31" s="110">
        <f t="shared" ref="K31" si="8">I31/G31</f>
        <v>0</v>
      </c>
      <c r="L31" s="107"/>
      <c r="M31" s="108"/>
    </row>
    <row r="32" spans="1:13" ht="17.25" customHeight="1">
      <c r="A32" s="86">
        <v>22</v>
      </c>
      <c r="B32" s="86" t="s">
        <v>46</v>
      </c>
      <c r="C32" s="96">
        <v>8</v>
      </c>
      <c r="D32" s="96">
        <f>VLOOKUP(B32,[2]透视表!$A$5:$B$99,2,FALSE)/10000</f>
        <v>0.7359</v>
      </c>
      <c r="E32" s="97">
        <f t="shared" si="6"/>
        <v>9.19875E-2</v>
      </c>
      <c r="F32" s="98">
        <f>VLOOKUP(B32,[3]透视表!$A$8:$G$94,2,FALSE)</f>
        <v>40</v>
      </c>
      <c r="G32" s="98">
        <f>VLOOKUP(B32,[3]透视表!$A$8:$G$94,3,FALSE)</f>
        <v>40</v>
      </c>
      <c r="H32" s="98">
        <f>VLOOKUP(B32,[3]透视表!$A$8:$E$94,4,FALSE)</f>
        <v>0</v>
      </c>
      <c r="I32" s="98">
        <f>VLOOKUP(B32,[3]透视表!$A$8:$E$94,5,FALSE)</f>
        <v>0</v>
      </c>
      <c r="J32" s="110">
        <f t="shared" ref="J32:J34" si="9">H32/F32</f>
        <v>0</v>
      </c>
      <c r="K32" s="110">
        <f t="shared" ref="K32:K34" si="10">I32/G32</f>
        <v>0</v>
      </c>
      <c r="L32" s="107"/>
      <c r="M32" s="108"/>
    </row>
    <row r="33" spans="1:13" ht="17.25" customHeight="1">
      <c r="A33" s="86">
        <v>23</v>
      </c>
      <c r="B33" s="86" t="s">
        <v>47</v>
      </c>
      <c r="C33" s="96">
        <v>2.5</v>
      </c>
      <c r="D33" s="96">
        <f>VLOOKUP(B33,[2]透视表!$A$5:$B$99,2,FALSE)/10000</f>
        <v>0.1825</v>
      </c>
      <c r="E33" s="97">
        <f t="shared" si="6"/>
        <v>7.2999999999999995E-2</v>
      </c>
      <c r="F33" s="98">
        <f>VLOOKUP(B33,[3]透视表!$A$8:$G$94,2,FALSE)</f>
        <v>40</v>
      </c>
      <c r="G33" s="98">
        <f>VLOOKUP(B33,[3]透视表!$A$8:$G$94,3,FALSE)</f>
        <v>30</v>
      </c>
      <c r="H33" s="98">
        <f>VLOOKUP(B33,[3]透视表!$A$8:$E$94,4,FALSE)</f>
        <v>0</v>
      </c>
      <c r="I33" s="98">
        <f>VLOOKUP(B33,[3]透视表!$A$8:$E$94,5,FALSE)</f>
        <v>0</v>
      </c>
      <c r="J33" s="110">
        <f t="shared" si="9"/>
        <v>0</v>
      </c>
      <c r="K33" s="110">
        <f t="shared" si="10"/>
        <v>0</v>
      </c>
      <c r="L33" s="107"/>
      <c r="M33" s="108"/>
    </row>
    <row r="34" spans="1:13" ht="17.25" customHeight="1">
      <c r="A34" s="86">
        <v>24</v>
      </c>
      <c r="B34" s="86" t="s">
        <v>48</v>
      </c>
      <c r="C34" s="96">
        <v>2</v>
      </c>
      <c r="D34" s="96">
        <f>VLOOKUP(B34,[2]透视表!$A$5:$B$99,2,FALSE)/10000</f>
        <v>0.42766999999999999</v>
      </c>
      <c r="E34" s="97">
        <f t="shared" si="6"/>
        <v>0.213835</v>
      </c>
      <c r="F34" s="98">
        <f>VLOOKUP(B34,[3]透视表!$A$8:$G$94,2,FALSE)</f>
        <v>500</v>
      </c>
      <c r="G34" s="98">
        <f>VLOOKUP(B34,[3]透视表!$A$8:$G$94,3,FALSE)</f>
        <v>230</v>
      </c>
      <c r="H34" s="98">
        <f>VLOOKUP(B34,[3]透视表!$A$8:$E$94,4,FALSE)</f>
        <v>0</v>
      </c>
      <c r="I34" s="98">
        <f>VLOOKUP(B34,[3]透视表!$A$8:$E$94,5,FALSE)</f>
        <v>0</v>
      </c>
      <c r="J34" s="110">
        <f t="shared" si="9"/>
        <v>0</v>
      </c>
      <c r="K34" s="110">
        <f t="shared" si="10"/>
        <v>0</v>
      </c>
      <c r="L34" s="107"/>
      <c r="M34" s="108"/>
    </row>
    <row r="35" spans="1:13" ht="17.25" customHeight="1">
      <c r="A35" s="86">
        <v>25</v>
      </c>
      <c r="B35" s="86" t="s">
        <v>49</v>
      </c>
      <c r="C35" s="96">
        <v>6.1</v>
      </c>
      <c r="D35" s="96">
        <f>VLOOKUP(B35,[2]透视表!$A$5:$B$99,2,FALSE)/10000</f>
        <v>2.5533999999999999</v>
      </c>
      <c r="E35" s="97">
        <f t="shared" si="6"/>
        <v>0.41859016393442622</v>
      </c>
      <c r="F35" s="98">
        <f>VLOOKUP(B35,[3]透视表!$A$8:$G$94,2,FALSE)</f>
        <v>75.34</v>
      </c>
      <c r="G35" s="98">
        <f>VLOOKUP(B35,[3]透视表!$A$8:$G$94,3,FALSE)</f>
        <v>70</v>
      </c>
      <c r="H35" s="98">
        <f>VLOOKUP(B35,[3]透视表!$A$8:$E$94,4,FALSE)</f>
        <v>70</v>
      </c>
      <c r="I35" s="98">
        <f>VLOOKUP(B35,[3]透视表!$A$8:$E$94,5,FALSE)</f>
        <v>70</v>
      </c>
      <c r="J35" s="110">
        <f t="shared" ref="J35" si="11">H35/F35</f>
        <v>0.92912131669763731</v>
      </c>
      <c r="K35" s="110">
        <f t="shared" ref="K35" si="12">I35/G35</f>
        <v>1</v>
      </c>
      <c r="L35" s="107"/>
      <c r="M35" s="108"/>
    </row>
    <row r="36" spans="1:13" ht="17.25" customHeight="1">
      <c r="A36" s="86">
        <v>26</v>
      </c>
      <c r="B36" s="86" t="s">
        <v>50</v>
      </c>
      <c r="C36" s="96">
        <v>5</v>
      </c>
      <c r="D36" s="96">
        <f>VLOOKUP(B36,[2]透视表!$A$5:$B$99,2,FALSE)/10000</f>
        <v>2.3277999999999999</v>
      </c>
      <c r="E36" s="97">
        <f t="shared" si="6"/>
        <v>0.46555999999999997</v>
      </c>
      <c r="F36" s="98">
        <f>VLOOKUP(B36,[3]透视表!$A$8:$G$94,2,FALSE)</f>
        <v>270</v>
      </c>
      <c r="G36" s="98">
        <f>VLOOKUP(B36,[3]透视表!$A$8:$G$94,3,FALSE)</f>
        <v>70</v>
      </c>
      <c r="H36" s="98">
        <f>VLOOKUP(B36,[3]透视表!$A$8:$E$94,4,FALSE)</f>
        <v>0</v>
      </c>
      <c r="I36" s="98">
        <f>VLOOKUP(B36,[3]透视表!$A$8:$E$94,5,FALSE)</f>
        <v>0</v>
      </c>
      <c r="J36" s="110">
        <f t="shared" ref="J36:J41" si="13">H36/F36</f>
        <v>0</v>
      </c>
      <c r="K36" s="110">
        <f t="shared" ref="K36:K41" si="14">I36/G36</f>
        <v>0</v>
      </c>
      <c r="L36" s="107"/>
      <c r="M36" s="108"/>
    </row>
    <row r="37" spans="1:13" ht="17.25" customHeight="1">
      <c r="A37" s="86">
        <v>27</v>
      </c>
      <c r="B37" s="86" t="s">
        <v>51</v>
      </c>
      <c r="C37" s="96">
        <v>6</v>
      </c>
      <c r="D37" s="96">
        <f>VLOOKUP(B37,[2]透视表!$A$5:$B$99,2,FALSE)/10000</f>
        <v>1.9845999999999999</v>
      </c>
      <c r="E37" s="97">
        <f t="shared" si="6"/>
        <v>0.33076666666666665</v>
      </c>
      <c r="F37" s="98">
        <f>VLOOKUP(B37,[3]透视表!$A$8:$G$94,2,FALSE)</f>
        <v>3826</v>
      </c>
      <c r="G37" s="98">
        <f>VLOOKUP(B37,[3]透视表!$A$8:$G$94,3,FALSE)</f>
        <v>1190</v>
      </c>
      <c r="H37" s="98">
        <f>VLOOKUP(B37,[3]透视表!$A$8:$E$94,4,FALSE)</f>
        <v>1943.8</v>
      </c>
      <c r="I37" s="98">
        <f>VLOOKUP(B37,[3]透视表!$A$8:$E$94,5,FALSE)</f>
        <v>0</v>
      </c>
      <c r="J37" s="110">
        <f t="shared" si="13"/>
        <v>0.50805018295870363</v>
      </c>
      <c r="K37" s="110">
        <f t="shared" si="14"/>
        <v>0</v>
      </c>
      <c r="L37" s="107"/>
      <c r="M37" s="108"/>
    </row>
    <row r="38" spans="1:13" ht="17.25" customHeight="1">
      <c r="A38" s="86">
        <v>28</v>
      </c>
      <c r="B38" s="86" t="s">
        <v>52</v>
      </c>
      <c r="C38" s="96">
        <v>9</v>
      </c>
      <c r="D38" s="96">
        <f>VLOOKUP(B38,[2]透视表!$A$5:$B$99,2,FALSE)/10000</f>
        <v>2.1867999999999999</v>
      </c>
      <c r="E38" s="97">
        <f t="shared" si="6"/>
        <v>0.24297777777777776</v>
      </c>
      <c r="F38" s="98">
        <f>VLOOKUP(B38,[3]透视表!$A$8:$G$94,2,FALSE)</f>
        <v>70</v>
      </c>
      <c r="G38" s="98">
        <f>VLOOKUP(B38,[3]透视表!$A$8:$G$94,3,FALSE)</f>
        <v>70</v>
      </c>
      <c r="H38" s="98">
        <f>VLOOKUP(B38,[3]透视表!$A$8:$E$94,4,FALSE)</f>
        <v>0</v>
      </c>
      <c r="I38" s="98">
        <f>VLOOKUP(B38,[3]透视表!$A$8:$E$94,5,FALSE)</f>
        <v>0</v>
      </c>
      <c r="J38" s="110">
        <f t="shared" si="13"/>
        <v>0</v>
      </c>
      <c r="K38" s="110">
        <f t="shared" si="14"/>
        <v>0</v>
      </c>
      <c r="L38" s="107"/>
      <c r="M38" s="108"/>
    </row>
    <row r="39" spans="1:13" ht="17.25" customHeight="1">
      <c r="A39" s="86">
        <v>29</v>
      </c>
      <c r="B39" s="105" t="s">
        <v>53</v>
      </c>
      <c r="C39" s="96">
        <v>7</v>
      </c>
      <c r="D39" s="96">
        <f>VLOOKUP(B39,[2]透视表!$A$5:$B$99,2,FALSE)/10000</f>
        <v>0.61599999999999999</v>
      </c>
      <c r="E39" s="97">
        <f t="shared" si="6"/>
        <v>8.7999999999999995E-2</v>
      </c>
      <c r="F39" s="98">
        <f>VLOOKUP(B39,[3]透视表!$A$8:$G$94,2,FALSE)</f>
        <v>120</v>
      </c>
      <c r="G39" s="98">
        <f>VLOOKUP(B39,[3]透视表!$A$8:$G$94,3,FALSE)</f>
        <v>80</v>
      </c>
      <c r="H39" s="98">
        <f>VLOOKUP(B39,[3]透视表!$A$8:$E$94,4,FALSE)</f>
        <v>70</v>
      </c>
      <c r="I39" s="98">
        <f>VLOOKUP(B39,[3]透视表!$A$8:$E$94,5,FALSE)</f>
        <v>70</v>
      </c>
      <c r="J39" s="110">
        <f t="shared" si="13"/>
        <v>0.58333333333333337</v>
      </c>
      <c r="K39" s="110">
        <f t="shared" si="14"/>
        <v>0.875</v>
      </c>
      <c r="L39" s="107"/>
      <c r="M39" s="108"/>
    </row>
    <row r="40" spans="1:13" ht="17.25" customHeight="1">
      <c r="A40" s="86">
        <v>30</v>
      </c>
      <c r="B40" s="86" t="s">
        <v>54</v>
      </c>
      <c r="C40" s="96">
        <v>2</v>
      </c>
      <c r="D40" s="96">
        <f>VLOOKUP(B40,[2]透视表!$A$5:$B$99,2,FALSE)/10000</f>
        <v>0.58099999999999996</v>
      </c>
      <c r="E40" s="97">
        <f t="shared" si="6"/>
        <v>0.29049999999999998</v>
      </c>
      <c r="F40" s="98">
        <f>VLOOKUP(B40,[3]透视表!$A$8:$G$94,2,FALSE)</f>
        <v>3260</v>
      </c>
      <c r="G40" s="98">
        <f>VLOOKUP(B40,[3]透视表!$A$8:$G$94,3,FALSE)</f>
        <v>1000</v>
      </c>
      <c r="H40" s="98">
        <f>VLOOKUP(B40,[3]透视表!$A$8:$E$94,4,FALSE)</f>
        <v>1000</v>
      </c>
      <c r="I40" s="98">
        <f>VLOOKUP(B40,[3]透视表!$A$8:$E$94,5,FALSE)</f>
        <v>1000</v>
      </c>
      <c r="J40" s="110">
        <f t="shared" si="13"/>
        <v>0.30674846625766872</v>
      </c>
      <c r="K40" s="110">
        <f t="shared" si="14"/>
        <v>1</v>
      </c>
      <c r="L40" s="107"/>
      <c r="M40" s="108"/>
    </row>
    <row r="41" spans="1:13" ht="17.25" customHeight="1">
      <c r="A41" s="86">
        <v>31</v>
      </c>
      <c r="B41" s="86" t="s">
        <v>55</v>
      </c>
      <c r="C41" s="96">
        <v>2.8</v>
      </c>
      <c r="D41" s="96">
        <f>VLOOKUP(B41,[2]透视表!$A$5:$B$99,2,FALSE)/10000</f>
        <v>0.5</v>
      </c>
      <c r="E41" s="97">
        <f t="shared" si="6"/>
        <v>0.17857142857142858</v>
      </c>
      <c r="F41" s="98">
        <f>VLOOKUP(B41,[3]透视表!$A$8:$G$94,2,FALSE)</f>
        <v>6570</v>
      </c>
      <c r="G41" s="98">
        <f>VLOOKUP(B41,[3]透视表!$A$8:$G$94,3,FALSE)</f>
        <v>1800</v>
      </c>
      <c r="H41" s="98">
        <f>VLOOKUP(B41,[3]透视表!$A$8:$E$94,4,FALSE)</f>
        <v>520</v>
      </c>
      <c r="I41" s="98">
        <f>VLOOKUP(B41,[3]透视表!$A$8:$E$94,5,FALSE)</f>
        <v>520</v>
      </c>
      <c r="J41" s="110">
        <f t="shared" si="13"/>
        <v>7.9147640791476404E-2</v>
      </c>
      <c r="K41" s="110">
        <f t="shared" si="14"/>
        <v>0.28888888888888886</v>
      </c>
      <c r="L41" s="107"/>
      <c r="M41" s="108"/>
    </row>
    <row r="42" spans="1:13" ht="17.25" customHeight="1">
      <c r="A42" s="86">
        <v>32</v>
      </c>
      <c r="B42" s="95" t="s">
        <v>56</v>
      </c>
      <c r="C42" s="96">
        <v>7</v>
      </c>
      <c r="D42" s="96">
        <f>VLOOKUP(B42,[2]透视表!$A$5:$B$99,2,FALSE)/10000</f>
        <v>0.61629</v>
      </c>
      <c r="E42" s="97">
        <f t="shared" si="6"/>
        <v>8.8041428571428576E-2</v>
      </c>
      <c r="F42" s="98">
        <f>VLOOKUP(B42,[3]透视表!$A$8:$G$94,2,FALSE)</f>
        <v>100</v>
      </c>
      <c r="G42" s="98">
        <f>VLOOKUP(B42,[3]透视表!$A$8:$G$94,3,FALSE)</f>
        <v>50</v>
      </c>
      <c r="H42" s="98">
        <f>VLOOKUP(B42,[3]透视表!$A$8:$E$94,4,FALSE)</f>
        <v>0</v>
      </c>
      <c r="I42" s="98">
        <f>VLOOKUP(B42,[3]透视表!$A$8:$E$94,5,FALSE)</f>
        <v>0</v>
      </c>
      <c r="J42" s="110">
        <f t="shared" ref="J42:J43" si="15">H42/F42</f>
        <v>0</v>
      </c>
      <c r="K42" s="110">
        <f t="shared" ref="K42:K43" si="16">I42/G42</f>
        <v>0</v>
      </c>
      <c r="L42" s="107"/>
      <c r="M42" s="108"/>
    </row>
    <row r="43" spans="1:13" ht="17.25" customHeight="1">
      <c r="A43" s="101" t="s">
        <v>57</v>
      </c>
      <c r="B43" s="93" t="s">
        <v>58</v>
      </c>
      <c r="C43" s="2">
        <v>48.3</v>
      </c>
      <c r="D43" s="2">
        <f>VLOOKUP(B43,[2]透视表!$A$5:$B$99,2,FALSE)/10000</f>
        <v>10.41573941</v>
      </c>
      <c r="E43" s="7">
        <f t="shared" si="6"/>
        <v>0.21564677867494828</v>
      </c>
      <c r="F43" s="94">
        <f>VLOOKUP(B43,[3]透视表!$A$8:$G$94,2,FALSE)</f>
        <v>81421.42</v>
      </c>
      <c r="G43" s="94">
        <f>VLOOKUP(B43,[3]透视表!$A$8:$G$94,3,FALSE)</f>
        <v>15334</v>
      </c>
      <c r="H43" s="94">
        <f>VLOOKUP(B43,[3]透视表!$A$8:$E$94,4,FALSE)</f>
        <v>11178.46</v>
      </c>
      <c r="I43" s="94">
        <f>VLOOKUP(B43,[3]透视表!$A$8:$E$94,5,FALSE)</f>
        <v>6200.04</v>
      </c>
      <c r="J43" s="109">
        <f t="shared" si="15"/>
        <v>0.13729139088952266</v>
      </c>
      <c r="K43" s="109">
        <f t="shared" si="16"/>
        <v>0.40433285509325684</v>
      </c>
      <c r="L43" s="107"/>
      <c r="M43" s="108"/>
    </row>
    <row r="44" spans="1:13" ht="17.25" customHeight="1">
      <c r="A44" s="86">
        <v>33</v>
      </c>
      <c r="B44" s="86" t="s">
        <v>59</v>
      </c>
      <c r="C44" s="96">
        <v>15.5</v>
      </c>
      <c r="D44" s="96">
        <f>VLOOKUP(B44,[2]透视表!$A$5:$B$99,2,FALSE)/10000</f>
        <v>6.9257200000000001</v>
      </c>
      <c r="E44" s="97">
        <f t="shared" si="6"/>
        <v>0.44682064516129033</v>
      </c>
      <c r="F44" s="103" t="s">
        <v>30</v>
      </c>
      <c r="G44" s="103" t="s">
        <v>30</v>
      </c>
      <c r="H44" s="103" t="s">
        <v>30</v>
      </c>
      <c r="I44" s="103" t="s">
        <v>30</v>
      </c>
      <c r="J44" s="103" t="s">
        <v>30</v>
      </c>
      <c r="K44" s="112" t="s">
        <v>30</v>
      </c>
      <c r="L44" s="107"/>
      <c r="M44" s="108"/>
    </row>
    <row r="45" spans="1:13" ht="17.25" customHeight="1">
      <c r="A45" s="86">
        <v>34</v>
      </c>
      <c r="B45" s="86" t="s">
        <v>60</v>
      </c>
      <c r="C45" s="96">
        <v>0.9</v>
      </c>
      <c r="D45" s="96">
        <f>VLOOKUP(B45,[2]透视表!$A$5:$B$99,2,FALSE)/10000</f>
        <v>0.22557399999999997</v>
      </c>
      <c r="E45" s="97">
        <f t="shared" si="6"/>
        <v>0.25063777777777774</v>
      </c>
      <c r="F45" s="98">
        <f>VLOOKUP(B45,[3]透视表!$A$8:$G$94,2,FALSE)</f>
        <v>9438.42</v>
      </c>
      <c r="G45" s="98">
        <f>VLOOKUP(B45,[3]透视表!$A$8:$G$94,3,FALSE)</f>
        <v>1600</v>
      </c>
      <c r="H45" s="98">
        <f>VLOOKUP(B45,[3]透视表!$A$8:$E$94,4,FALSE)</f>
        <v>6194.57</v>
      </c>
      <c r="I45" s="98">
        <f>VLOOKUP(B45,[3]透视表!$A$8:$E$94,5,FALSE)</f>
        <v>1216.1500000000001</v>
      </c>
      <c r="J45" s="113">
        <f>H45/F45</f>
        <v>0.65631429836773525</v>
      </c>
      <c r="K45" s="113">
        <f>I45/G45</f>
        <v>0.76009375000000001</v>
      </c>
      <c r="L45" s="107"/>
      <c r="M45" s="108"/>
    </row>
    <row r="46" spans="1:13" ht="17.25" customHeight="1">
      <c r="A46" s="86">
        <v>35</v>
      </c>
      <c r="B46" s="86" t="s">
        <v>61</v>
      </c>
      <c r="C46" s="96">
        <v>2.1</v>
      </c>
      <c r="D46" s="96">
        <f>VLOOKUP(B46,[2]透视表!$A$5:$B$99,2,FALSE)/10000</f>
        <v>0.4037</v>
      </c>
      <c r="E46" s="97">
        <f t="shared" si="6"/>
        <v>0.19223809523809524</v>
      </c>
      <c r="F46" s="98">
        <f>VLOOKUP(B46,[3]透视表!$A$8:$G$94,2,FALSE)</f>
        <v>80</v>
      </c>
      <c r="G46" s="98">
        <f>VLOOKUP(B46,[3]透视表!$A$8:$G$94,3,FALSE)</f>
        <v>80</v>
      </c>
      <c r="H46" s="98">
        <f>VLOOKUP(B46,[3]透视表!$A$8:$E$94,4,FALSE)</f>
        <v>0</v>
      </c>
      <c r="I46" s="98">
        <f>VLOOKUP(B46,[3]透视表!$A$8:$E$94,5,FALSE)</f>
        <v>0</v>
      </c>
      <c r="J46" s="110">
        <f t="shared" ref="J46:J52" si="17">H46/F46</f>
        <v>0</v>
      </c>
      <c r="K46" s="110">
        <f t="shared" ref="K46:K52" si="18">I46/G46</f>
        <v>0</v>
      </c>
      <c r="L46" s="107"/>
      <c r="M46" s="108"/>
    </row>
    <row r="47" spans="1:13" ht="17.25" customHeight="1">
      <c r="A47" s="86">
        <v>36</v>
      </c>
      <c r="B47" s="86" t="s">
        <v>62</v>
      </c>
      <c r="C47" s="96">
        <v>11.2</v>
      </c>
      <c r="D47" s="96">
        <f>VLOOKUP(B47,[2]透视表!$A$5:$B$99,2,FALSE)/10000</f>
        <v>0.40429999999999999</v>
      </c>
      <c r="E47" s="97">
        <f t="shared" si="6"/>
        <v>3.6098214285714289E-2</v>
      </c>
      <c r="F47" s="98">
        <f>VLOOKUP(B47,[3]透视表!$A$8:$G$94,2,FALSE)</f>
        <v>15626</v>
      </c>
      <c r="G47" s="98">
        <f>VLOOKUP(B47,[3]透视表!$A$8:$G$94,3,FALSE)</f>
        <v>5300</v>
      </c>
      <c r="H47" s="98">
        <f>VLOOKUP(B47,[3]透视表!$A$8:$E$94,4,FALSE)</f>
        <v>0</v>
      </c>
      <c r="I47" s="98">
        <f>VLOOKUP(B47,[3]透视表!$A$8:$E$94,5,FALSE)</f>
        <v>0</v>
      </c>
      <c r="J47" s="110">
        <f t="shared" ref="J47" si="19">H47/F47</f>
        <v>0</v>
      </c>
      <c r="K47" s="110">
        <f t="shared" ref="K47" si="20">I47/G47</f>
        <v>0</v>
      </c>
      <c r="L47" s="107"/>
      <c r="M47" s="108"/>
    </row>
    <row r="48" spans="1:13" ht="17.25" customHeight="1">
      <c r="A48" s="86">
        <v>37</v>
      </c>
      <c r="B48" s="95" t="s">
        <v>63</v>
      </c>
      <c r="C48" s="96">
        <v>2.6</v>
      </c>
      <c r="D48" s="96">
        <f>VLOOKUP(B48,[2]透视表!$A$5:$B$99,2,FALSE)/10000</f>
        <v>0.123</v>
      </c>
      <c r="E48" s="97">
        <f t="shared" si="6"/>
        <v>4.7307692307692308E-2</v>
      </c>
      <c r="F48" s="98">
        <f>VLOOKUP(B48,[3]透视表!$A$8:$G$94,2,FALSE)</f>
        <v>1965</v>
      </c>
      <c r="G48" s="98">
        <f>VLOOKUP(B48,[3]透视表!$A$8:$G$94,3,FALSE)</f>
        <v>950</v>
      </c>
      <c r="H48" s="98">
        <f>VLOOKUP(B48,[3]透视表!$A$8:$E$94,4,FALSE)</f>
        <v>0</v>
      </c>
      <c r="I48" s="98">
        <f>VLOOKUP(B48,[3]透视表!$A$8:$E$94,5,FALSE)</f>
        <v>0</v>
      </c>
      <c r="J48" s="110">
        <f t="shared" si="17"/>
        <v>0</v>
      </c>
      <c r="K48" s="110">
        <f t="shared" si="18"/>
        <v>0</v>
      </c>
      <c r="L48" s="107"/>
      <c r="M48" s="108"/>
    </row>
    <row r="49" spans="1:13" ht="17.25" customHeight="1">
      <c r="A49" s="86">
        <v>38</v>
      </c>
      <c r="B49" s="95" t="s">
        <v>64</v>
      </c>
      <c r="C49" s="96">
        <v>2.7</v>
      </c>
      <c r="D49" s="96">
        <f>VLOOKUP(B49,[2]透视表!$A$5:$B$99,2,FALSE)/10000</f>
        <v>0.71099999999999997</v>
      </c>
      <c r="E49" s="97">
        <f t="shared" si="6"/>
        <v>0.26333333333333331</v>
      </c>
      <c r="F49" s="98">
        <f>VLOOKUP(B49,[3]透视表!$A$8:$G$94,2,FALSE)</f>
        <v>6920</v>
      </c>
      <c r="G49" s="98">
        <f>VLOOKUP(B49,[3]透视表!$A$8:$G$94,3,FALSE)</f>
        <v>1790</v>
      </c>
      <c r="H49" s="98">
        <f>VLOOKUP(B49,[3]透视表!$A$8:$E$94,4,FALSE)</f>
        <v>170</v>
      </c>
      <c r="I49" s="98">
        <f>VLOOKUP(B49,[3]透视表!$A$8:$E$94,5,FALSE)</f>
        <v>170</v>
      </c>
      <c r="J49" s="110">
        <f t="shared" si="17"/>
        <v>2.4566473988439308E-2</v>
      </c>
      <c r="K49" s="110">
        <f t="shared" si="18"/>
        <v>9.4972067039106142E-2</v>
      </c>
      <c r="L49" s="107"/>
      <c r="M49" s="108"/>
    </row>
    <row r="50" spans="1:13" ht="17.25" customHeight="1">
      <c r="A50" s="86">
        <v>39</v>
      </c>
      <c r="B50" s="86" t="s">
        <v>65</v>
      </c>
      <c r="C50" s="96">
        <v>7.1</v>
      </c>
      <c r="D50" s="96">
        <f>VLOOKUP(B50,[2]透视表!$A$5:$B$99,2,FALSE)/10000</f>
        <v>1.1539999999999999</v>
      </c>
      <c r="E50" s="97">
        <f t="shared" si="6"/>
        <v>0.16253521126760562</v>
      </c>
      <c r="F50" s="98">
        <f>VLOOKUP(B50,[3]透视表!$A$8:$G$94,2,FALSE)</f>
        <v>43500</v>
      </c>
      <c r="G50" s="98">
        <f>VLOOKUP(B50,[3]透视表!$A$8:$G$94,3,FALSE)</f>
        <v>4584</v>
      </c>
      <c r="H50" s="98">
        <f>VLOOKUP(B50,[3]透视表!$A$8:$E$94,4,FALSE)</f>
        <v>4050</v>
      </c>
      <c r="I50" s="98">
        <f>VLOOKUP(B50,[3]透视表!$A$8:$E$94,5,FALSE)</f>
        <v>4050</v>
      </c>
      <c r="J50" s="110">
        <f t="shared" si="17"/>
        <v>9.3103448275862075E-2</v>
      </c>
      <c r="K50" s="110">
        <f t="shared" si="18"/>
        <v>0.88350785340314131</v>
      </c>
      <c r="L50" s="107"/>
      <c r="M50" s="108"/>
    </row>
    <row r="51" spans="1:13" ht="17.25" customHeight="1">
      <c r="A51" s="86">
        <v>40</v>
      </c>
      <c r="B51" s="86" t="s">
        <v>66</v>
      </c>
      <c r="C51" s="96">
        <v>6.2</v>
      </c>
      <c r="D51" s="96">
        <f>VLOOKUP(B51,[2]透视表!$A$5:$B$99,2,FALSE)/10000</f>
        <v>0.46844541000000001</v>
      </c>
      <c r="E51" s="97">
        <f t="shared" si="6"/>
        <v>7.5555711290322583E-2</v>
      </c>
      <c r="F51" s="98">
        <f>VLOOKUP(B51,[3]透视表!$A$8:$G$94,2,FALSE)</f>
        <v>3892</v>
      </c>
      <c r="G51" s="98">
        <f>VLOOKUP(B51,[3]透视表!$A$8:$G$94,3,FALSE)</f>
        <v>1030</v>
      </c>
      <c r="H51" s="98">
        <f>VLOOKUP(B51,[3]透视表!$A$8:$E$94,4,FALSE)</f>
        <v>763.89</v>
      </c>
      <c r="I51" s="98">
        <f>VLOOKUP(B51,[3]透视表!$A$8:$E$94,5,FALSE)</f>
        <v>763.89</v>
      </c>
      <c r="J51" s="114">
        <f t="shared" si="17"/>
        <v>0.19627183967112025</v>
      </c>
      <c r="K51" s="114">
        <f t="shared" si="18"/>
        <v>0.74164077669902906</v>
      </c>
      <c r="L51" s="107"/>
      <c r="M51" s="108"/>
    </row>
    <row r="52" spans="1:13" ht="17.25" customHeight="1">
      <c r="A52" s="101" t="s">
        <v>67</v>
      </c>
      <c r="B52" s="93" t="s">
        <v>68</v>
      </c>
      <c r="C52" s="2">
        <v>38.299999999999997</v>
      </c>
      <c r="D52" s="2">
        <f>VLOOKUP(B52,[2]透视表!$A$5:$B$99,2,FALSE)/10000</f>
        <v>10.950237</v>
      </c>
      <c r="E52" s="7">
        <f t="shared" si="6"/>
        <v>0.28590697127937337</v>
      </c>
      <c r="F52" s="94">
        <f>VLOOKUP(B52,[3]透视表!$A$8:$G$94,2,FALSE)</f>
        <v>71730.880000000005</v>
      </c>
      <c r="G52" s="94">
        <f>VLOOKUP(B52,[3]透视表!$A$8:$G$94,3,FALSE)</f>
        <v>16080</v>
      </c>
      <c r="H52" s="94">
        <f>VLOOKUP(B52,[3]透视表!$A$8:$E$94,4,FALSE)</f>
        <v>19315</v>
      </c>
      <c r="I52" s="94">
        <f>VLOOKUP(B52,[3]透视表!$A$8:$E$94,5,FALSE)</f>
        <v>8880</v>
      </c>
      <c r="J52" s="109">
        <f t="shared" si="17"/>
        <v>0.26927036166292673</v>
      </c>
      <c r="K52" s="109">
        <f t="shared" si="18"/>
        <v>0.55223880597014929</v>
      </c>
      <c r="L52" s="107"/>
      <c r="M52" s="108"/>
    </row>
    <row r="53" spans="1:13" ht="17.25" customHeight="1">
      <c r="A53" s="86">
        <v>41</v>
      </c>
      <c r="B53" s="86" t="s">
        <v>69</v>
      </c>
      <c r="C53" s="96">
        <v>10.5</v>
      </c>
      <c r="D53" s="96">
        <f>VLOOKUP(B53,[2]透视表!$A$5:$B$99,2,FALSE)/10000</f>
        <v>2.354692</v>
      </c>
      <c r="E53" s="97">
        <f t="shared" si="6"/>
        <v>0.22425638095238096</v>
      </c>
      <c r="F53" s="103" t="s">
        <v>30</v>
      </c>
      <c r="G53" s="103" t="s">
        <v>30</v>
      </c>
      <c r="H53" s="103" t="s">
        <v>30</v>
      </c>
      <c r="I53" s="103" t="s">
        <v>30</v>
      </c>
      <c r="J53" s="103" t="s">
        <v>30</v>
      </c>
      <c r="K53" s="112" t="s">
        <v>30</v>
      </c>
      <c r="L53" s="107"/>
      <c r="M53" s="108"/>
    </row>
    <row r="54" spans="1:13" ht="17.25" customHeight="1">
      <c r="A54" s="86">
        <v>42</v>
      </c>
      <c r="B54" s="86" t="s">
        <v>70</v>
      </c>
      <c r="C54" s="96">
        <v>5</v>
      </c>
      <c r="D54" s="96">
        <f>VLOOKUP(B54,[2]透视表!$A$5:$B$99,2,FALSE)/10000</f>
        <v>1.2010000000000001</v>
      </c>
      <c r="E54" s="97">
        <f t="shared" si="6"/>
        <v>0.24020000000000002</v>
      </c>
      <c r="F54" s="98">
        <f>VLOOKUP(B54,[3]透视表!$A$8:$G$94,2,FALSE)</f>
        <v>110</v>
      </c>
      <c r="G54" s="98">
        <f>VLOOKUP(B54,[3]透视表!$A$8:$G$94,3,FALSE)</f>
        <v>70</v>
      </c>
      <c r="H54" s="98">
        <f>VLOOKUP(B54,[3]透视表!$A$8:$E$94,4,FALSE)</f>
        <v>0</v>
      </c>
      <c r="I54" s="98">
        <f>VLOOKUP(B54,[3]透视表!$A$8:$E$94,5,FALSE)</f>
        <v>0</v>
      </c>
      <c r="J54" s="110">
        <f t="shared" ref="J54:J59" si="21">H54/F54</f>
        <v>0</v>
      </c>
      <c r="K54" s="110">
        <f t="shared" ref="K54:K59" si="22">I54/G54</f>
        <v>0</v>
      </c>
      <c r="L54" s="107"/>
      <c r="M54" s="108"/>
    </row>
    <row r="55" spans="1:13" ht="17.25" customHeight="1">
      <c r="A55" s="86">
        <v>43</v>
      </c>
      <c r="B55" s="86" t="s">
        <v>71</v>
      </c>
      <c r="C55" s="96">
        <v>3.4</v>
      </c>
      <c r="D55" s="96">
        <f>VLOOKUP(B55,[2]透视表!$A$5:$B$99,2,FALSE)/10000</f>
        <v>1.2807999999999999</v>
      </c>
      <c r="E55" s="97">
        <f t="shared" si="6"/>
        <v>0.37670588235294117</v>
      </c>
      <c r="F55" s="98">
        <f>VLOOKUP(B55,[3]透视表!$A$8:$G$94,2,FALSE)</f>
        <v>320</v>
      </c>
      <c r="G55" s="98">
        <f>VLOOKUP(B55,[3]透视表!$A$8:$G$94,3,FALSE)</f>
        <v>90</v>
      </c>
      <c r="H55" s="98">
        <f>VLOOKUP(B55,[3]透视表!$A$8:$E$94,4,FALSE)</f>
        <v>90</v>
      </c>
      <c r="I55" s="98">
        <f>VLOOKUP(B55,[3]透视表!$A$8:$E$94,5,FALSE)</f>
        <v>90</v>
      </c>
      <c r="J55" s="110">
        <f t="shared" si="21"/>
        <v>0.28125</v>
      </c>
      <c r="K55" s="110">
        <f t="shared" si="22"/>
        <v>1</v>
      </c>
      <c r="L55" s="107"/>
      <c r="M55" s="108"/>
    </row>
    <row r="56" spans="1:13" ht="17.25" customHeight="1">
      <c r="A56" s="86">
        <v>44</v>
      </c>
      <c r="B56" s="86" t="s">
        <v>72</v>
      </c>
      <c r="C56" s="96">
        <v>6</v>
      </c>
      <c r="D56" s="96">
        <f>VLOOKUP(B56,[2]透视表!$A$5:$B$99,2,FALSE)/10000</f>
        <v>1.5448</v>
      </c>
      <c r="E56" s="97">
        <f t="shared" si="6"/>
        <v>0.25746666666666668</v>
      </c>
      <c r="F56" s="98">
        <f>VLOOKUP(B56,[3]透视表!$A$8:$G$94,2,FALSE)</f>
        <v>36380</v>
      </c>
      <c r="G56" s="98">
        <f>VLOOKUP(B56,[3]透视表!$A$8:$G$94,3,FALSE)</f>
        <v>5260</v>
      </c>
      <c r="H56" s="98">
        <f>VLOOKUP(B56,[3]透视表!$A$8:$E$94,4,FALSE)</f>
        <v>10438</v>
      </c>
      <c r="I56" s="98">
        <f>VLOOKUP(B56,[3]透视表!$A$8:$E$94,5,FALSE)</f>
        <v>5250</v>
      </c>
      <c r="J56" s="110">
        <f t="shared" si="21"/>
        <v>0.28691588785046729</v>
      </c>
      <c r="K56" s="110">
        <f t="shared" si="22"/>
        <v>0.99809885931558939</v>
      </c>
      <c r="L56" s="107"/>
      <c r="M56" s="108"/>
    </row>
    <row r="57" spans="1:13" ht="17.25" customHeight="1">
      <c r="A57" s="86">
        <v>45</v>
      </c>
      <c r="B57" s="86" t="s">
        <v>73</v>
      </c>
      <c r="C57" s="96">
        <v>3.4</v>
      </c>
      <c r="D57" s="96">
        <f>VLOOKUP(B57,[2]透视表!$A$5:$B$99,2,FALSE)/10000</f>
        <v>0.84284500000000007</v>
      </c>
      <c r="E57" s="97">
        <f t="shared" si="6"/>
        <v>0.24789558823529415</v>
      </c>
      <c r="F57" s="98">
        <f>VLOOKUP(B57,[3]透视表!$A$8:$G$94,2,FALSE)</f>
        <v>21270.880000000001</v>
      </c>
      <c r="G57" s="98">
        <f>VLOOKUP(B57,[3]透视表!$A$8:$G$94,3,FALSE)</f>
        <v>5870</v>
      </c>
      <c r="H57" s="98">
        <f>VLOOKUP(B57,[3]透视表!$A$8:$E$94,4,FALSE)</f>
        <v>3000</v>
      </c>
      <c r="I57" s="98">
        <f>VLOOKUP(B57,[3]透视表!$A$8:$E$94,5,FALSE)</f>
        <v>1350</v>
      </c>
      <c r="J57" s="110">
        <f t="shared" si="21"/>
        <v>0.14103788841834469</v>
      </c>
      <c r="K57" s="110">
        <f t="shared" si="22"/>
        <v>0.22998296422487224</v>
      </c>
      <c r="L57" s="107"/>
      <c r="M57" s="108"/>
    </row>
    <row r="58" spans="1:13" ht="17.25" customHeight="1">
      <c r="A58" s="86">
        <v>46</v>
      </c>
      <c r="B58" s="86" t="s">
        <v>74</v>
      </c>
      <c r="C58" s="96">
        <v>10</v>
      </c>
      <c r="D58" s="96">
        <f>VLOOKUP(B58,[2]透视表!$A$5:$B$99,2,FALSE)/10000</f>
        <v>3.7261000000000002</v>
      </c>
      <c r="E58" s="97">
        <f t="shared" si="6"/>
        <v>0.37261</v>
      </c>
      <c r="F58" s="98">
        <f>VLOOKUP(B58,[3]透视表!$A$8:$G$94,2,FALSE)</f>
        <v>13650</v>
      </c>
      <c r="G58" s="98">
        <f>VLOOKUP(B58,[3]透视表!$A$8:$G$94,3,FALSE)</f>
        <v>4790</v>
      </c>
      <c r="H58" s="98">
        <f>VLOOKUP(B58,[3]透视表!$A$8:$E$94,4,FALSE)</f>
        <v>5787</v>
      </c>
      <c r="I58" s="98">
        <f>VLOOKUP(B58,[3]透视表!$A$8:$E$94,5,FALSE)</f>
        <v>2190</v>
      </c>
      <c r="J58" s="110">
        <f t="shared" si="21"/>
        <v>0.42395604395604397</v>
      </c>
      <c r="K58" s="110">
        <f t="shared" si="22"/>
        <v>0.45720250521920669</v>
      </c>
      <c r="L58" s="107"/>
      <c r="M58" s="108"/>
    </row>
    <row r="59" spans="1:13" ht="17.25" customHeight="1">
      <c r="A59" s="101" t="s">
        <v>75</v>
      </c>
      <c r="B59" s="93" t="s">
        <v>76</v>
      </c>
      <c r="C59" s="2">
        <v>35</v>
      </c>
      <c r="D59" s="2">
        <f>VLOOKUP(B59,[2]透视表!$A$5:$B$99,2,FALSE)/10000</f>
        <v>10.60393</v>
      </c>
      <c r="E59" s="4">
        <f t="shared" si="6"/>
        <v>0.30296942857142856</v>
      </c>
      <c r="F59" s="94">
        <f>VLOOKUP(B59,[3]透视表!$A$8:$G$94,2,FALSE)</f>
        <v>12576.94</v>
      </c>
      <c r="G59" s="94">
        <f>VLOOKUP(B59,[3]透视表!$A$8:$G$94,3,FALSE)</f>
        <v>4030</v>
      </c>
      <c r="H59" s="94">
        <f>VLOOKUP(B59,[3]透视表!$A$8:$E$94,4,FALSE)</f>
        <v>2584</v>
      </c>
      <c r="I59" s="94">
        <f>VLOOKUP(B59,[3]透视表!$A$8:$E$94,5,FALSE)</f>
        <v>2054</v>
      </c>
      <c r="J59" s="109">
        <f t="shared" si="21"/>
        <v>0.20545538103863101</v>
      </c>
      <c r="K59" s="109">
        <f t="shared" si="22"/>
        <v>0.50967741935483868</v>
      </c>
      <c r="L59" s="107"/>
      <c r="M59" s="108"/>
    </row>
    <row r="60" spans="1:13" ht="17.25" customHeight="1">
      <c r="A60" s="86">
        <v>47</v>
      </c>
      <c r="B60" s="86" t="s">
        <v>77</v>
      </c>
      <c r="C60" s="103" t="s">
        <v>30</v>
      </c>
      <c r="D60" s="103" t="s">
        <v>30</v>
      </c>
      <c r="E60" s="103" t="s">
        <v>30</v>
      </c>
      <c r="F60" s="103" t="s">
        <v>30</v>
      </c>
      <c r="G60" s="103" t="s">
        <v>30</v>
      </c>
      <c r="H60" s="103" t="s">
        <v>30</v>
      </c>
      <c r="I60" s="103" t="s">
        <v>30</v>
      </c>
      <c r="J60" s="103" t="s">
        <v>30</v>
      </c>
      <c r="K60" s="112" t="s">
        <v>30</v>
      </c>
      <c r="L60" s="107"/>
      <c r="M60" s="108"/>
    </row>
    <row r="61" spans="1:13" ht="17.25" customHeight="1">
      <c r="A61" s="86">
        <v>48</v>
      </c>
      <c r="B61" s="86" t="s">
        <v>78</v>
      </c>
      <c r="C61" s="96">
        <v>11</v>
      </c>
      <c r="D61" s="96">
        <f>VLOOKUP(B61,[2]透视表!$A$5:$B$99,2,FALSE)/10000</f>
        <v>4.3559800000000006</v>
      </c>
      <c r="E61" s="97">
        <f t="shared" ref="E61:E92" si="23">D61/C61</f>
        <v>0.39599818181818186</v>
      </c>
      <c r="F61" s="98">
        <f>VLOOKUP(B61,[3]透视表!$A$8:$G$94,2,FALSE)</f>
        <v>961</v>
      </c>
      <c r="G61" s="98">
        <f>VLOOKUP(B61,[3]透视表!$A$8:$G$94,3,FALSE)</f>
        <v>260</v>
      </c>
      <c r="H61" s="98">
        <f>VLOOKUP(B61,[3]透视表!$A$8:$E$94,4,FALSE)</f>
        <v>200</v>
      </c>
      <c r="I61" s="98">
        <f>VLOOKUP(B61,[3]透视表!$A$8:$E$94,5,FALSE)</f>
        <v>0</v>
      </c>
      <c r="J61" s="110">
        <f t="shared" ref="J61:J67" si="24">H61/F61</f>
        <v>0.20811654526534859</v>
      </c>
      <c r="K61" s="110">
        <f t="shared" ref="K61:K67" si="25">I61/G61</f>
        <v>0</v>
      </c>
      <c r="L61" s="107"/>
      <c r="M61" s="108"/>
    </row>
    <row r="62" spans="1:13" ht="17.25" customHeight="1">
      <c r="A62" s="86">
        <v>49</v>
      </c>
      <c r="B62" s="86" t="s">
        <v>79</v>
      </c>
      <c r="C62" s="96">
        <v>3</v>
      </c>
      <c r="D62" s="96">
        <f>VLOOKUP(B62,[2]透视表!$A$5:$B$99,2,FALSE)/10000</f>
        <v>0.5</v>
      </c>
      <c r="E62" s="97">
        <f t="shared" si="23"/>
        <v>0.16666666666666666</v>
      </c>
      <c r="F62" s="98">
        <f>VLOOKUP(B62,[3]透视表!$A$8:$G$94,2,FALSE)</f>
        <v>120</v>
      </c>
      <c r="G62" s="98">
        <f>VLOOKUP(B62,[3]透视表!$A$8:$G$94,3,FALSE)</f>
        <v>60</v>
      </c>
      <c r="H62" s="98">
        <f>VLOOKUP(B62,[3]透视表!$A$8:$E$94,4,FALSE)</f>
        <v>20</v>
      </c>
      <c r="I62" s="98">
        <f>VLOOKUP(B62,[3]透视表!$A$8:$E$94,5,FALSE)</f>
        <v>20</v>
      </c>
      <c r="J62" s="110">
        <f t="shared" si="24"/>
        <v>0.16666666666666666</v>
      </c>
      <c r="K62" s="110">
        <f t="shared" si="25"/>
        <v>0.33333333333333331</v>
      </c>
      <c r="L62" s="107"/>
      <c r="M62" s="108"/>
    </row>
    <row r="63" spans="1:13" ht="17.25" customHeight="1">
      <c r="A63" s="86">
        <v>50</v>
      </c>
      <c r="B63" s="86" t="s">
        <v>80</v>
      </c>
      <c r="C63" s="96">
        <v>6.5</v>
      </c>
      <c r="D63" s="96">
        <f>VLOOKUP(B63,[2]透视表!$A$5:$B$99,2,FALSE)/10000</f>
        <v>2.5364499999999999</v>
      </c>
      <c r="E63" s="97">
        <f t="shared" si="23"/>
        <v>0.39022307692307689</v>
      </c>
      <c r="F63" s="98">
        <f>VLOOKUP(B63,[3]透视表!$A$8:$G$94,2,FALSE)</f>
        <v>350</v>
      </c>
      <c r="G63" s="98">
        <f>VLOOKUP(B63,[3]透视表!$A$8:$G$94,3,FALSE)</f>
        <v>80</v>
      </c>
      <c r="H63" s="98">
        <f>VLOOKUP(B63,[3]透视表!$A$8:$E$94,4,FALSE)</f>
        <v>20</v>
      </c>
      <c r="I63" s="98">
        <f>VLOOKUP(B63,[3]透视表!$A$8:$E$94,5,FALSE)</f>
        <v>20</v>
      </c>
      <c r="J63" s="113">
        <f t="shared" si="24"/>
        <v>5.7142857142857141E-2</v>
      </c>
      <c r="K63" s="113">
        <f t="shared" si="25"/>
        <v>0.25</v>
      </c>
      <c r="L63" s="107"/>
      <c r="M63" s="108"/>
    </row>
    <row r="64" spans="1:13" ht="17.25" customHeight="1">
      <c r="A64" s="86">
        <v>51</v>
      </c>
      <c r="B64" s="86" t="s">
        <v>81</v>
      </c>
      <c r="C64" s="96">
        <v>6</v>
      </c>
      <c r="D64" s="96">
        <f>VLOOKUP(B64,[2]透视表!$A$5:$B$99,2,FALSE)/10000</f>
        <v>1.3694999999999999</v>
      </c>
      <c r="E64" s="97">
        <f t="shared" si="23"/>
        <v>0.22824999999999998</v>
      </c>
      <c r="F64" s="98">
        <f>VLOOKUP(B64,[3]透视表!$A$8:$G$94,2,FALSE)</f>
        <v>3310.94</v>
      </c>
      <c r="G64" s="98">
        <f>VLOOKUP(B64,[3]透视表!$A$8:$G$94,3,FALSE)</f>
        <v>1390</v>
      </c>
      <c r="H64" s="98">
        <f>VLOOKUP(B64,[3]透视表!$A$8:$E$94,4,FALSE)</f>
        <v>610</v>
      </c>
      <c r="I64" s="98">
        <f>VLOOKUP(B64,[3]透视表!$A$8:$E$94,5,FALSE)</f>
        <v>610</v>
      </c>
      <c r="J64" s="110">
        <f t="shared" si="24"/>
        <v>0.18423770892858221</v>
      </c>
      <c r="K64" s="110">
        <f t="shared" si="25"/>
        <v>0.43884892086330934</v>
      </c>
      <c r="L64" s="107"/>
      <c r="M64" s="108"/>
    </row>
    <row r="65" spans="1:13" ht="17.25" customHeight="1">
      <c r="A65" s="86">
        <v>52</v>
      </c>
      <c r="B65" s="86" t="s">
        <v>82</v>
      </c>
      <c r="C65" s="96">
        <v>3.5</v>
      </c>
      <c r="D65" s="96">
        <f>VLOOKUP(B65,[2]透视表!$A$5:$B$99,2,FALSE)/10000</f>
        <v>0.57850000000000001</v>
      </c>
      <c r="E65" s="97">
        <f t="shared" si="23"/>
        <v>0.16528571428571429</v>
      </c>
      <c r="F65" s="98">
        <f>VLOOKUP(B65,[3]透视表!$A$8:$G$94,2,FALSE)</f>
        <v>4675</v>
      </c>
      <c r="G65" s="98">
        <f>VLOOKUP(B65,[3]透视表!$A$8:$G$94,3,FALSE)</f>
        <v>1790</v>
      </c>
      <c r="H65" s="98">
        <f>VLOOKUP(B65,[3]透视表!$A$8:$E$94,4,FALSE)</f>
        <v>1234</v>
      </c>
      <c r="I65" s="98">
        <f>VLOOKUP(B65,[3]透视表!$A$8:$E$94,5,FALSE)</f>
        <v>1014</v>
      </c>
      <c r="J65" s="110">
        <f t="shared" si="24"/>
        <v>0.26395721925133692</v>
      </c>
      <c r="K65" s="110">
        <f t="shared" si="25"/>
        <v>0.56648044692737431</v>
      </c>
      <c r="L65" s="107"/>
      <c r="M65" s="108"/>
    </row>
    <row r="66" spans="1:13" ht="17.25" customHeight="1">
      <c r="A66" s="86">
        <v>53</v>
      </c>
      <c r="B66" s="86" t="s">
        <v>83</v>
      </c>
      <c r="C66" s="96">
        <v>5</v>
      </c>
      <c r="D66" s="96">
        <f>VLOOKUP(B66,[2]透视表!$A$5:$B$99,2,FALSE)/10000</f>
        <v>1.2635000000000001</v>
      </c>
      <c r="E66" s="97">
        <f t="shared" si="23"/>
        <v>0.25270000000000004</v>
      </c>
      <c r="F66" s="98">
        <f>VLOOKUP(B66,[3]透视表!$A$8:$G$94,2,FALSE)</f>
        <v>3160</v>
      </c>
      <c r="G66" s="98">
        <f>VLOOKUP(B66,[3]透视表!$A$8:$G$94,3,FALSE)</f>
        <v>450</v>
      </c>
      <c r="H66" s="98">
        <f>VLOOKUP(B66,[3]透视表!$A$8:$E$94,4,FALSE)</f>
        <v>500</v>
      </c>
      <c r="I66" s="98">
        <f>VLOOKUP(B66,[3]透视表!$A$8:$E$94,5,FALSE)</f>
        <v>390</v>
      </c>
      <c r="J66" s="110">
        <f t="shared" si="24"/>
        <v>0.15822784810126583</v>
      </c>
      <c r="K66" s="110">
        <f t="shared" si="25"/>
        <v>0.8666666666666667</v>
      </c>
      <c r="L66" s="107"/>
      <c r="M66" s="108"/>
    </row>
    <row r="67" spans="1:13" ht="17.25" customHeight="1">
      <c r="A67" s="101" t="s">
        <v>84</v>
      </c>
      <c r="B67" s="93" t="s">
        <v>85</v>
      </c>
      <c r="C67" s="2">
        <v>40</v>
      </c>
      <c r="D67" s="2">
        <f>VLOOKUP(B67,[2]透视表!$A$5:$B$99,2,FALSE)/10000</f>
        <v>7.6490999999999998</v>
      </c>
      <c r="E67" s="7">
        <f t="shared" si="23"/>
        <v>0.19122749999999999</v>
      </c>
      <c r="F67" s="94">
        <f>VLOOKUP(B67,[3]透视表!$A$8:$G$94,2,FALSE)</f>
        <v>48757.2</v>
      </c>
      <c r="G67" s="94">
        <f>VLOOKUP(B67,[3]透视表!$A$8:$G$94,3,FALSE)</f>
        <v>10225</v>
      </c>
      <c r="H67" s="94">
        <f>VLOOKUP(B67,[3]透视表!$A$8:$E$94,4,FALSE)</f>
        <v>27362.2</v>
      </c>
      <c r="I67" s="94">
        <f>VLOOKUP(B67,[3]透视表!$A$8:$E$94,5,FALSE)</f>
        <v>1270</v>
      </c>
      <c r="J67" s="109">
        <f t="shared" si="24"/>
        <v>0.56119301354466622</v>
      </c>
      <c r="K67" s="109">
        <f t="shared" si="25"/>
        <v>0.12420537897310513</v>
      </c>
      <c r="L67" s="107"/>
      <c r="M67" s="108"/>
    </row>
    <row r="68" spans="1:13" ht="17.25" customHeight="1">
      <c r="A68" s="86">
        <v>54</v>
      </c>
      <c r="B68" s="86" t="s">
        <v>86</v>
      </c>
      <c r="C68" s="96">
        <v>2.8</v>
      </c>
      <c r="D68" s="96">
        <f>VLOOKUP(B68,[2]透视表!$A$5:$B$99,2,FALSE)/10000</f>
        <v>1.0046999999999999</v>
      </c>
      <c r="E68" s="97">
        <f t="shared" si="23"/>
        <v>0.35882142857142857</v>
      </c>
      <c r="F68" s="98">
        <f>VLOOKUP(B68,[3]透视表!$A$8:$G$94,2,FALSE)</f>
        <v>5722.2</v>
      </c>
      <c r="G68" s="98">
        <f>VLOOKUP(B68,[3]透视表!$A$8:$G$94,3,FALSE)</f>
        <v>2815</v>
      </c>
      <c r="H68" s="98">
        <f>VLOOKUP(B68,[3]透视表!$A$8:$E$94,4,FALSE)</f>
        <v>92.2</v>
      </c>
      <c r="I68" s="98">
        <f>VLOOKUP(B68,[3]透视表!$A$8:$E$94,5,FALSE)</f>
        <v>0</v>
      </c>
      <c r="J68" s="110">
        <f t="shared" ref="J68:J78" si="26">H68/F68</f>
        <v>1.6112683932753138E-2</v>
      </c>
      <c r="K68" s="110">
        <f t="shared" ref="K68:K78" si="27">I68/G68</f>
        <v>0</v>
      </c>
      <c r="L68" s="107"/>
      <c r="M68" s="108"/>
    </row>
    <row r="69" spans="1:13" ht="17.25" customHeight="1">
      <c r="A69" s="86">
        <v>55</v>
      </c>
      <c r="B69" s="86" t="s">
        <v>87</v>
      </c>
      <c r="C69" s="96">
        <v>3.6</v>
      </c>
      <c r="D69" s="96">
        <f>VLOOKUP(B69,[2]透视表!$A$5:$B$99,2,FALSE)/10000</f>
        <v>0.28299999999999997</v>
      </c>
      <c r="E69" s="97">
        <f t="shared" si="23"/>
        <v>7.8611111111111104E-2</v>
      </c>
      <c r="F69" s="98">
        <f>VLOOKUP(B69,[3]透视表!$A$8:$G$94,2,FALSE)</f>
        <v>500</v>
      </c>
      <c r="G69" s="98">
        <f>VLOOKUP(B69,[3]透视表!$A$8:$G$94,3,FALSE)</f>
        <v>100</v>
      </c>
      <c r="H69" s="98">
        <f>VLOOKUP(B69,[3]透视表!$A$8:$E$94,4,FALSE)</f>
        <v>0</v>
      </c>
      <c r="I69" s="98">
        <f>VLOOKUP(B69,[3]透视表!$A$8:$E$94,5,FALSE)</f>
        <v>0</v>
      </c>
      <c r="J69" s="110">
        <v>0</v>
      </c>
      <c r="K69" s="110">
        <v>0</v>
      </c>
      <c r="L69" s="107"/>
      <c r="M69" s="108"/>
    </row>
    <row r="70" spans="1:13" ht="17.25" customHeight="1">
      <c r="A70" s="86">
        <v>56</v>
      </c>
      <c r="B70" s="86" t="s">
        <v>88</v>
      </c>
      <c r="C70" s="96">
        <v>2.5</v>
      </c>
      <c r="D70" s="96">
        <f>VLOOKUP(B70,[2]透视表!$A$5:$B$99,2,FALSE)/10000</f>
        <v>0.48680000000000001</v>
      </c>
      <c r="E70" s="97">
        <f t="shared" si="23"/>
        <v>0.19472</v>
      </c>
      <c r="F70" s="98">
        <f>VLOOKUP(B70,[3]透视表!$A$8:$G$94,2,FALSE)</f>
        <v>70</v>
      </c>
      <c r="G70" s="98">
        <f>VLOOKUP(B70,[3]透视表!$A$8:$G$94,3,FALSE)</f>
        <v>70</v>
      </c>
      <c r="H70" s="98">
        <f>VLOOKUP(B70,[3]透视表!$A$8:$E$94,4,FALSE)</f>
        <v>0</v>
      </c>
      <c r="I70" s="98">
        <f>VLOOKUP(B70,[3]透视表!$A$8:$E$94,5,FALSE)</f>
        <v>0</v>
      </c>
      <c r="J70" s="110">
        <f t="shared" si="26"/>
        <v>0</v>
      </c>
      <c r="K70" s="110">
        <f t="shared" si="27"/>
        <v>0</v>
      </c>
      <c r="L70" s="107"/>
      <c r="M70" s="108"/>
    </row>
    <row r="71" spans="1:13" ht="17.25" customHeight="1">
      <c r="A71" s="86">
        <v>57</v>
      </c>
      <c r="B71" s="86" t="s">
        <v>89</v>
      </c>
      <c r="C71" s="96">
        <v>4.0999999999999996</v>
      </c>
      <c r="D71" s="96">
        <f>VLOOKUP(B71,[2]透视表!$A$5:$B$99,2,FALSE)/10000</f>
        <v>0.69689999999999996</v>
      </c>
      <c r="E71" s="97">
        <f t="shared" si="23"/>
        <v>0.16997560975609757</v>
      </c>
      <c r="F71" s="98">
        <f>VLOOKUP(B71,[3]透视表!$A$8:$G$94,2,FALSE)</f>
        <v>865</v>
      </c>
      <c r="G71" s="98">
        <f>VLOOKUP(B71,[3]透视表!$A$8:$G$94,3,FALSE)</f>
        <v>120</v>
      </c>
      <c r="H71" s="98">
        <f>VLOOKUP(B71,[3]透视表!$A$8:$E$94,4,FALSE)</f>
        <v>0</v>
      </c>
      <c r="I71" s="98">
        <f>VLOOKUP(B71,[3]透视表!$A$8:$E$94,5,FALSE)</f>
        <v>0</v>
      </c>
      <c r="J71" s="110">
        <f t="shared" si="26"/>
        <v>0</v>
      </c>
      <c r="K71" s="110">
        <f t="shared" si="27"/>
        <v>0</v>
      </c>
      <c r="L71" s="107"/>
      <c r="M71" s="108"/>
    </row>
    <row r="72" spans="1:13" ht="17.25" customHeight="1">
      <c r="A72" s="86">
        <v>58</v>
      </c>
      <c r="B72" s="86" t="s">
        <v>90</v>
      </c>
      <c r="C72" s="96">
        <v>3</v>
      </c>
      <c r="D72" s="96">
        <f>VLOOKUP(B72,[2]透视表!$A$5:$B$99,2,FALSE)/10000</f>
        <v>0.92169999999999996</v>
      </c>
      <c r="E72" s="97">
        <f t="shared" si="23"/>
        <v>0.3072333333333333</v>
      </c>
      <c r="F72" s="98">
        <f>VLOOKUP(B72,[3]透视表!$A$8:$G$94,2,FALSE)</f>
        <v>1070</v>
      </c>
      <c r="G72" s="98">
        <f>VLOOKUP(B72,[3]透视表!$A$8:$G$94,3,FALSE)</f>
        <v>870</v>
      </c>
      <c r="H72" s="98">
        <f>VLOOKUP(B72,[3]透视表!$A$8:$E$94,4,FALSE)</f>
        <v>400</v>
      </c>
      <c r="I72" s="98">
        <f>VLOOKUP(B72,[3]透视表!$A$8:$E$94,5,FALSE)</f>
        <v>400</v>
      </c>
      <c r="J72" s="110">
        <f t="shared" si="26"/>
        <v>0.37383177570093457</v>
      </c>
      <c r="K72" s="110">
        <f t="shared" si="27"/>
        <v>0.45977011494252873</v>
      </c>
      <c r="L72" s="107"/>
      <c r="M72" s="108"/>
    </row>
    <row r="73" spans="1:13" ht="17.25" customHeight="1">
      <c r="A73" s="86">
        <v>59</v>
      </c>
      <c r="B73" s="86" t="s">
        <v>91</v>
      </c>
      <c r="C73" s="96">
        <v>12.2</v>
      </c>
      <c r="D73" s="96">
        <f>VLOOKUP(B73,[2]透视表!$A$5:$B$99,2,FALSE)/10000</f>
        <v>2.4178000000000002</v>
      </c>
      <c r="E73" s="97">
        <f t="shared" si="23"/>
        <v>0.19818032786885248</v>
      </c>
      <c r="F73" s="98">
        <f>VLOOKUP(B73,[3]透视表!$A$8:$G$94,2,FALSE)</f>
        <v>35150</v>
      </c>
      <c r="G73" s="98">
        <f>VLOOKUP(B73,[3]透视表!$A$8:$G$94,3,FALSE)</f>
        <v>2190</v>
      </c>
      <c r="H73" s="98">
        <f>VLOOKUP(B73,[3]透视表!$A$8:$E$94,4,FALSE)</f>
        <v>26000</v>
      </c>
      <c r="I73" s="98">
        <f>VLOOKUP(B73,[3]透视表!$A$8:$E$94,5,FALSE)</f>
        <v>0</v>
      </c>
      <c r="J73" s="113">
        <f t="shared" si="26"/>
        <v>0.73968705547652913</v>
      </c>
      <c r="K73" s="113">
        <f t="shared" si="27"/>
        <v>0</v>
      </c>
      <c r="L73" s="107"/>
      <c r="M73" s="108"/>
    </row>
    <row r="74" spans="1:13" ht="17.25" customHeight="1">
      <c r="A74" s="86">
        <v>60</v>
      </c>
      <c r="B74" s="86" t="s">
        <v>92</v>
      </c>
      <c r="C74" s="96">
        <v>4.2</v>
      </c>
      <c r="D74" s="96">
        <f>VLOOKUP(B74,[2]透视表!$A$5:$B$99,2,FALSE)/10000</f>
        <v>0.60570000000000002</v>
      </c>
      <c r="E74" s="97">
        <f t="shared" si="23"/>
        <v>0.14421428571428571</v>
      </c>
      <c r="F74" s="98">
        <f>VLOOKUP(B74,[3]透视表!$A$8:$G$94,2,FALSE)</f>
        <v>350</v>
      </c>
      <c r="G74" s="98">
        <f>VLOOKUP(B74,[3]透视表!$A$8:$G$94,3,FALSE)</f>
        <v>350</v>
      </c>
      <c r="H74" s="98">
        <f>VLOOKUP(B74,[3]透视表!$A$8:$E$94,4,FALSE)</f>
        <v>40</v>
      </c>
      <c r="I74" s="98">
        <f>VLOOKUP(B74,[3]透视表!$A$8:$E$94,5,FALSE)</f>
        <v>40</v>
      </c>
      <c r="J74" s="110">
        <f t="shared" si="26"/>
        <v>0.11428571428571428</v>
      </c>
      <c r="K74" s="110">
        <f t="shared" si="27"/>
        <v>0.11428571428571428</v>
      </c>
      <c r="L74" s="107"/>
      <c r="M74" s="108"/>
    </row>
    <row r="75" spans="1:13" ht="17.25" customHeight="1">
      <c r="A75" s="86">
        <v>61</v>
      </c>
      <c r="B75" s="86" t="s">
        <v>93</v>
      </c>
      <c r="C75" s="96">
        <v>1.5</v>
      </c>
      <c r="D75" s="96">
        <f>VLOOKUP(B75,[2]透视表!$A$5:$B$99,2,FALSE)/10000</f>
        <v>0.3695</v>
      </c>
      <c r="E75" s="97">
        <f t="shared" si="23"/>
        <v>0.24633333333333332</v>
      </c>
      <c r="F75" s="98">
        <f>VLOOKUP(B75,[3]透视表!$A$8:$G$94,2,FALSE)</f>
        <v>1920</v>
      </c>
      <c r="G75" s="98">
        <f>VLOOKUP(B75,[3]透视表!$A$8:$G$94,3,FALSE)</f>
        <v>990</v>
      </c>
      <c r="H75" s="98">
        <f>VLOOKUP(B75,[3]透视表!$A$8:$E$94,4,FALSE)</f>
        <v>10</v>
      </c>
      <c r="I75" s="98">
        <f>VLOOKUP(B75,[3]透视表!$A$8:$E$94,5,FALSE)</f>
        <v>10</v>
      </c>
      <c r="J75" s="110">
        <f t="shared" si="26"/>
        <v>5.208333333333333E-3</v>
      </c>
      <c r="K75" s="110">
        <f t="shared" si="27"/>
        <v>1.0101010101010102E-2</v>
      </c>
      <c r="L75" s="107"/>
      <c r="M75" s="108"/>
    </row>
    <row r="76" spans="1:13" ht="17.25" customHeight="1">
      <c r="A76" s="86">
        <v>62</v>
      </c>
      <c r="B76" s="86" t="s">
        <v>94</v>
      </c>
      <c r="C76" s="96">
        <v>2.2999999999999998</v>
      </c>
      <c r="D76" s="96">
        <f>VLOOKUP(B76,[2]透视表!$A$5:$B$99,2,FALSE)/10000</f>
        <v>0.41299999999999998</v>
      </c>
      <c r="E76" s="97">
        <f t="shared" si="23"/>
        <v>0.17956521739130435</v>
      </c>
      <c r="F76" s="98">
        <f>VLOOKUP(B76,[3]透视表!$A$8:$G$94,2,FALSE)</f>
        <v>1600</v>
      </c>
      <c r="G76" s="98">
        <f>VLOOKUP(B76,[3]透视表!$A$8:$G$94,3,FALSE)</f>
        <v>1600</v>
      </c>
      <c r="H76" s="98">
        <f>VLOOKUP(B76,[3]透视表!$A$8:$E$94,4,FALSE)</f>
        <v>640</v>
      </c>
      <c r="I76" s="98">
        <f>VLOOKUP(B76,[3]透视表!$A$8:$E$94,5,FALSE)</f>
        <v>640</v>
      </c>
      <c r="J76" s="110">
        <f t="shared" si="26"/>
        <v>0.4</v>
      </c>
      <c r="K76" s="110">
        <f t="shared" si="27"/>
        <v>0.4</v>
      </c>
      <c r="L76" s="107"/>
      <c r="M76" s="108"/>
    </row>
    <row r="77" spans="1:13" ht="17.25" customHeight="1">
      <c r="A77" s="86">
        <v>63</v>
      </c>
      <c r="B77" s="104" t="s">
        <v>95</v>
      </c>
      <c r="C77" s="96">
        <v>3.8</v>
      </c>
      <c r="D77" s="96">
        <f>VLOOKUP(B77,[2]透视表!$A$5:$B$99,2,FALSE)/10000</f>
        <v>0.45</v>
      </c>
      <c r="E77" s="97">
        <f t="shared" si="23"/>
        <v>0.11842105263157895</v>
      </c>
      <c r="F77" s="98">
        <f>VLOOKUP(B77,[3]透视表!$A$8:$G$94,2,FALSE)</f>
        <v>1510</v>
      </c>
      <c r="G77" s="98">
        <f>VLOOKUP(B77,[3]透视表!$A$8:$G$94,3,FALSE)</f>
        <v>1120</v>
      </c>
      <c r="H77" s="98">
        <f>VLOOKUP(B77,[3]透视表!$A$8:$E$94,4,FALSE)</f>
        <v>180</v>
      </c>
      <c r="I77" s="98">
        <f>VLOOKUP(B77,[3]透视表!$A$8:$E$94,5,FALSE)</f>
        <v>180</v>
      </c>
      <c r="J77" s="110">
        <f t="shared" si="26"/>
        <v>0.11920529801324503</v>
      </c>
      <c r="K77" s="110">
        <f t="shared" si="27"/>
        <v>0.16071428571428573</v>
      </c>
      <c r="L77" s="107"/>
      <c r="M77" s="108"/>
    </row>
    <row r="78" spans="1:13" ht="17.25" customHeight="1">
      <c r="A78" s="92" t="s">
        <v>96</v>
      </c>
      <c r="B78" s="93" t="s">
        <v>97</v>
      </c>
      <c r="C78" s="2">
        <v>38.1</v>
      </c>
      <c r="D78" s="2">
        <f>VLOOKUP(B78,[2]透视表!$A$5:$B$99,2,FALSE)/10000</f>
        <v>7.4492000000000003</v>
      </c>
      <c r="E78" s="7">
        <f t="shared" si="23"/>
        <v>0.19551706036745406</v>
      </c>
      <c r="F78" s="94">
        <f>VLOOKUP(B78,[3]透视表!$A$8:$G$94,2,FALSE)</f>
        <v>46445</v>
      </c>
      <c r="G78" s="94">
        <f>VLOOKUP(B78,[3]透视表!$A$8:$G$94,3,FALSE)</f>
        <v>8760</v>
      </c>
      <c r="H78" s="94">
        <f>VLOOKUP(B78,[3]透视表!$A$8:$E$94,4,FALSE)</f>
        <v>6017</v>
      </c>
      <c r="I78" s="94">
        <f>VLOOKUP(B78,[3]透视表!$A$8:$E$94,5,FALSE)</f>
        <v>3288</v>
      </c>
      <c r="J78" s="109">
        <f t="shared" si="26"/>
        <v>0.12955108192485737</v>
      </c>
      <c r="K78" s="109">
        <f t="shared" si="27"/>
        <v>0.37534246575342467</v>
      </c>
      <c r="L78" s="107"/>
      <c r="M78" s="108"/>
    </row>
    <row r="79" spans="1:13" ht="17.25" customHeight="1">
      <c r="A79" s="86">
        <v>64</v>
      </c>
      <c r="B79" s="86" t="s">
        <v>98</v>
      </c>
      <c r="C79" s="96">
        <v>4.7</v>
      </c>
      <c r="D79" s="96">
        <f>VLOOKUP(B79,[2]透视表!$A$5:$B$99,2,FALSE)/10000</f>
        <v>1.1101000000000001</v>
      </c>
      <c r="E79" s="97">
        <f t="shared" si="23"/>
        <v>0.23619148936170214</v>
      </c>
      <c r="F79" s="103" t="s">
        <v>30</v>
      </c>
      <c r="G79" s="103" t="s">
        <v>30</v>
      </c>
      <c r="H79" s="103" t="s">
        <v>30</v>
      </c>
      <c r="I79" s="103" t="s">
        <v>30</v>
      </c>
      <c r="J79" s="103" t="s">
        <v>30</v>
      </c>
      <c r="K79" s="112" t="s">
        <v>30</v>
      </c>
      <c r="L79" s="107"/>
      <c r="M79" s="108"/>
    </row>
    <row r="80" spans="1:13" ht="17.25" customHeight="1">
      <c r="A80" s="86">
        <v>65</v>
      </c>
      <c r="B80" s="86" t="s">
        <v>99</v>
      </c>
      <c r="C80" s="96">
        <v>5.4</v>
      </c>
      <c r="D80" s="96">
        <f>VLOOKUP(B80,[2]透视表!$A$5:$B$99,2,FALSE)/10000</f>
        <v>1.3965000000000001</v>
      </c>
      <c r="E80" s="97">
        <f t="shared" si="23"/>
        <v>0.25861111111111112</v>
      </c>
      <c r="F80" s="98">
        <f>VLOOKUP(B80,[3]透视表!$A$8:$G$94,2,FALSE)</f>
        <v>70</v>
      </c>
      <c r="G80" s="98">
        <f>VLOOKUP(B80,[3]透视表!$A$8:$G$94,3,FALSE)</f>
        <v>70</v>
      </c>
      <c r="H80" s="98">
        <f>VLOOKUP(B80,[3]透视表!$A$8:$E$94,4,FALSE)</f>
        <v>15</v>
      </c>
      <c r="I80" s="98">
        <f>VLOOKUP(B80,[3]透视表!$A$8:$E$94,5,FALSE)</f>
        <v>15</v>
      </c>
      <c r="J80" s="110">
        <f t="shared" ref="J80:J86" si="28">H80/F80</f>
        <v>0.21428571428571427</v>
      </c>
      <c r="K80" s="110">
        <f t="shared" ref="K80:K86" si="29">I80/G80</f>
        <v>0.21428571428571427</v>
      </c>
      <c r="L80" s="107"/>
      <c r="M80" s="108"/>
    </row>
    <row r="81" spans="1:13" ht="17.25" customHeight="1">
      <c r="A81" s="86">
        <v>66</v>
      </c>
      <c r="B81" s="86" t="s">
        <v>100</v>
      </c>
      <c r="C81" s="96">
        <v>3.6</v>
      </c>
      <c r="D81" s="96">
        <f>VLOOKUP(B81,[2]透视表!$A$5:$B$99,2,FALSE)/10000</f>
        <v>0.63590000000000002</v>
      </c>
      <c r="E81" s="97">
        <f t="shared" si="23"/>
        <v>0.1766388888888889</v>
      </c>
      <c r="F81" s="98">
        <f>VLOOKUP(B81,[3]透视表!$A$8:$G$94,2,FALSE)</f>
        <v>6180</v>
      </c>
      <c r="G81" s="98">
        <f>VLOOKUP(B81,[3]透视表!$A$8:$G$94,3,FALSE)</f>
        <v>1180</v>
      </c>
      <c r="H81" s="98">
        <f>VLOOKUP(B81,[3]透视表!$A$8:$E$94,4,FALSE)</f>
        <v>0</v>
      </c>
      <c r="I81" s="98">
        <f>VLOOKUP(B81,[3]透视表!$A$8:$E$94,5,FALSE)</f>
        <v>0</v>
      </c>
      <c r="J81" s="110">
        <f t="shared" si="28"/>
        <v>0</v>
      </c>
      <c r="K81" s="110">
        <f t="shared" si="29"/>
        <v>0</v>
      </c>
      <c r="L81" s="107"/>
      <c r="M81" s="108"/>
    </row>
    <row r="82" spans="1:13" ht="17.25" customHeight="1">
      <c r="A82" s="86">
        <v>67</v>
      </c>
      <c r="B82" s="86" t="s">
        <v>101</v>
      </c>
      <c r="C82" s="96">
        <v>4.4000000000000004</v>
      </c>
      <c r="D82" s="96">
        <f>VLOOKUP(B82,[2]透视表!$A$5:$B$99,2,FALSE)/10000</f>
        <v>0.5232</v>
      </c>
      <c r="E82" s="97">
        <f t="shared" si="23"/>
        <v>0.11890909090909089</v>
      </c>
      <c r="F82" s="98">
        <f>VLOOKUP(B82,[3]透视表!$A$8:$G$94,2,FALSE)</f>
        <v>13640</v>
      </c>
      <c r="G82" s="98">
        <f>VLOOKUP(B82,[3]透视表!$A$8:$G$94,3,FALSE)</f>
        <v>2290</v>
      </c>
      <c r="H82" s="98">
        <f>VLOOKUP(B82,[3]透视表!$A$8:$E$94,4,FALSE)</f>
        <v>4039</v>
      </c>
      <c r="I82" s="98">
        <f>VLOOKUP(B82,[3]透视表!$A$8:$E$94,5,FALSE)</f>
        <v>1490</v>
      </c>
      <c r="J82" s="110">
        <f t="shared" si="28"/>
        <v>0.2961143695014663</v>
      </c>
      <c r="K82" s="110">
        <f t="shared" si="29"/>
        <v>0.6506550218340611</v>
      </c>
      <c r="L82" s="107"/>
      <c r="M82" s="108"/>
    </row>
    <row r="83" spans="1:13" ht="17.25" customHeight="1">
      <c r="A83" s="86">
        <v>68</v>
      </c>
      <c r="B83" s="86" t="s">
        <v>102</v>
      </c>
      <c r="C83" s="96">
        <v>3.1</v>
      </c>
      <c r="D83" s="96">
        <f>VLOOKUP(B83,[2]透视表!$A$5:$B$99,2,FALSE)/10000</f>
        <v>0.40179999999999999</v>
      </c>
      <c r="E83" s="97">
        <f t="shared" si="23"/>
        <v>0.12961290322580646</v>
      </c>
      <c r="F83" s="98">
        <f>VLOOKUP(B83,[3]透视表!$A$8:$G$94,2,FALSE)</f>
        <v>8552</v>
      </c>
      <c r="G83" s="98">
        <f>VLOOKUP(B83,[3]透视表!$A$8:$G$94,3,FALSE)</f>
        <v>1830</v>
      </c>
      <c r="H83" s="98">
        <f>VLOOKUP(B83,[3]透视表!$A$8:$E$94,4,FALSE)</f>
        <v>1280</v>
      </c>
      <c r="I83" s="98">
        <f>VLOOKUP(B83,[3]透视表!$A$8:$E$94,5,FALSE)</f>
        <v>1280</v>
      </c>
      <c r="J83" s="113">
        <f t="shared" si="28"/>
        <v>0.14967259120673526</v>
      </c>
      <c r="K83" s="113">
        <f t="shared" si="29"/>
        <v>0.69945355191256831</v>
      </c>
      <c r="L83" s="107"/>
      <c r="M83" s="108"/>
    </row>
    <row r="84" spans="1:13" ht="17.25" customHeight="1">
      <c r="A84" s="86">
        <v>69</v>
      </c>
      <c r="B84" s="86" t="s">
        <v>103</v>
      </c>
      <c r="C84" s="96">
        <v>4.3</v>
      </c>
      <c r="D84" s="96">
        <f>VLOOKUP(B84,[2]透视表!$A$5:$B$99,2,FALSE)/10000</f>
        <v>0.82</v>
      </c>
      <c r="E84" s="97">
        <f t="shared" si="23"/>
        <v>0.19069767441860463</v>
      </c>
      <c r="F84" s="98">
        <f>VLOOKUP(B84,[3]透视表!$A$8:$G$94,2,FALSE)</f>
        <v>8070</v>
      </c>
      <c r="G84" s="98">
        <f>VLOOKUP(B84,[3]透视表!$A$8:$G$94,3,FALSE)</f>
        <v>1320</v>
      </c>
      <c r="H84" s="98">
        <f>VLOOKUP(B84,[3]透视表!$A$8:$E$94,4,FALSE)</f>
        <v>132</v>
      </c>
      <c r="I84" s="98">
        <f>VLOOKUP(B84,[3]透视表!$A$8:$E$94,5,FALSE)</f>
        <v>132</v>
      </c>
      <c r="J84" s="110">
        <f t="shared" si="28"/>
        <v>1.6356877323420074E-2</v>
      </c>
      <c r="K84" s="110">
        <f t="shared" si="29"/>
        <v>0.1</v>
      </c>
      <c r="L84" s="107"/>
      <c r="M84" s="108"/>
    </row>
    <row r="85" spans="1:13" ht="17.25" customHeight="1">
      <c r="A85" s="86">
        <v>70</v>
      </c>
      <c r="B85" s="86" t="s">
        <v>104</v>
      </c>
      <c r="C85" s="96">
        <v>12.7</v>
      </c>
      <c r="D85" s="96">
        <f>VLOOKUP(B85,[2]透视表!$A$5:$B$99,2,FALSE)/10000</f>
        <v>2.5617000000000001</v>
      </c>
      <c r="E85" s="97">
        <f t="shared" si="23"/>
        <v>0.20170866141732285</v>
      </c>
      <c r="F85" s="98">
        <f>VLOOKUP(B85,[3]透视表!$A$8:$G$94,2,FALSE)</f>
        <v>9933</v>
      </c>
      <c r="G85" s="98">
        <f>VLOOKUP(B85,[3]透视表!$A$8:$G$94,3,FALSE)</f>
        <v>2070</v>
      </c>
      <c r="H85" s="98">
        <f>VLOOKUP(B85,[3]透视表!$A$8:$E$94,4,FALSE)</f>
        <v>551</v>
      </c>
      <c r="I85" s="98">
        <f>VLOOKUP(B85,[3]透视表!$A$8:$E$94,5,FALSE)</f>
        <v>371</v>
      </c>
      <c r="J85" s="110">
        <f t="shared" si="28"/>
        <v>5.5471660122822911E-2</v>
      </c>
      <c r="K85" s="110">
        <f t="shared" si="29"/>
        <v>0.17922705314009663</v>
      </c>
      <c r="L85" s="107"/>
      <c r="M85" s="108"/>
    </row>
    <row r="86" spans="1:13" ht="17.25" customHeight="1">
      <c r="A86" s="92" t="s">
        <v>105</v>
      </c>
      <c r="B86" s="93" t="s">
        <v>106</v>
      </c>
      <c r="C86" s="2">
        <v>23.7</v>
      </c>
      <c r="D86" s="2">
        <f>VLOOKUP(B86,[2]透视表!$A$5:$B$99,2,FALSE)/10000</f>
        <v>3.8169970000000002</v>
      </c>
      <c r="E86" s="7">
        <f t="shared" si="23"/>
        <v>0.16105472573839663</v>
      </c>
      <c r="F86" s="94">
        <f>VLOOKUP(B86,[3]透视表!$A$8:$G$94,2,FALSE)</f>
        <v>5929</v>
      </c>
      <c r="G86" s="94">
        <f>VLOOKUP(B86,[3]透视表!$A$8:$G$94,3,FALSE)</f>
        <v>2270</v>
      </c>
      <c r="H86" s="94">
        <f>VLOOKUP(B86,[3]透视表!$A$8:$E$94,4,FALSE)</f>
        <v>1039</v>
      </c>
      <c r="I86" s="94">
        <f>VLOOKUP(B86,[3]透视表!$A$8:$E$94,5,FALSE)</f>
        <v>654</v>
      </c>
      <c r="J86" s="109">
        <f t="shared" si="28"/>
        <v>0.1752403440715129</v>
      </c>
      <c r="K86" s="109">
        <f t="shared" si="29"/>
        <v>0.28810572687224667</v>
      </c>
      <c r="L86" s="107"/>
      <c r="M86" s="108"/>
    </row>
    <row r="87" spans="1:13" ht="17.25" customHeight="1">
      <c r="A87" s="86">
        <v>71</v>
      </c>
      <c r="B87" s="86" t="s">
        <v>107</v>
      </c>
      <c r="C87" s="96">
        <v>8.8000000000000007</v>
      </c>
      <c r="D87" s="96">
        <f>VLOOKUP(B87,[2]透视表!$A$5:$B$99,2,FALSE)/10000</f>
        <v>1.6005</v>
      </c>
      <c r="E87" s="97">
        <f t="shared" si="23"/>
        <v>0.18187499999999998</v>
      </c>
      <c r="F87" s="98">
        <f>VLOOKUP(B87,[3]透视表!$A$8:$G$94,2,FALSE)</f>
        <v>362</v>
      </c>
      <c r="G87" s="98">
        <f>VLOOKUP(B87,[3]透视表!$A$8:$G$94,3,FALSE)</f>
        <v>130</v>
      </c>
      <c r="H87" s="98">
        <f>VLOOKUP(B87,[3]透视表!$A$8:$E$94,4,FALSE)</f>
        <v>123</v>
      </c>
      <c r="I87" s="98">
        <f>VLOOKUP(B87,[3]透视表!$A$8:$E$94,5,FALSE)</f>
        <v>123</v>
      </c>
      <c r="J87" s="110">
        <f t="shared" ref="J87:J90" si="30">H87/F87</f>
        <v>0.3397790055248619</v>
      </c>
      <c r="K87" s="110">
        <f t="shared" ref="K87:K90" si="31">I87/G87</f>
        <v>0.94615384615384612</v>
      </c>
      <c r="L87" s="107"/>
      <c r="M87" s="108"/>
    </row>
    <row r="88" spans="1:13" ht="17.25" customHeight="1">
      <c r="A88" s="86">
        <v>72</v>
      </c>
      <c r="B88" s="86" t="s">
        <v>108</v>
      </c>
      <c r="C88" s="96">
        <v>6.7</v>
      </c>
      <c r="D88" s="96">
        <f>VLOOKUP(B88,[2]透视表!$A$5:$B$99,2,FALSE)/10000</f>
        <v>1.0933999999999999</v>
      </c>
      <c r="E88" s="97">
        <f t="shared" si="23"/>
        <v>0.16319402985074624</v>
      </c>
      <c r="F88" s="98">
        <f>VLOOKUP(B88,[3]透视表!$A$8:$G$94,2,FALSE)</f>
        <v>3160</v>
      </c>
      <c r="G88" s="98">
        <f>VLOOKUP(B88,[3]透视表!$A$8:$G$94,3,FALSE)</f>
        <v>1470</v>
      </c>
      <c r="H88" s="98">
        <f>VLOOKUP(B88,[3]透视表!$A$8:$E$94,4,FALSE)</f>
        <v>602</v>
      </c>
      <c r="I88" s="98">
        <f>VLOOKUP(B88,[3]透视表!$A$8:$E$94,5,FALSE)</f>
        <v>217</v>
      </c>
      <c r="J88" s="110">
        <f t="shared" si="30"/>
        <v>0.19050632911392404</v>
      </c>
      <c r="K88" s="110">
        <f t="shared" si="31"/>
        <v>0.14761904761904762</v>
      </c>
      <c r="L88" s="107"/>
      <c r="M88" s="108"/>
    </row>
    <row r="89" spans="1:13" ht="17.25" customHeight="1">
      <c r="A89" s="86">
        <v>73</v>
      </c>
      <c r="B89" s="86" t="s">
        <v>109</v>
      </c>
      <c r="C89" s="96">
        <v>3.4</v>
      </c>
      <c r="D89" s="96">
        <f>VLOOKUP(B89,[2]透视表!$A$5:$B$99,2,FALSE)/10000</f>
        <v>0.4834</v>
      </c>
      <c r="E89" s="97">
        <f t="shared" si="23"/>
        <v>0.14217647058823529</v>
      </c>
      <c r="F89" s="98">
        <f>VLOOKUP(B89,[3]透视表!$A$8:$G$94,2,FALSE)</f>
        <v>936</v>
      </c>
      <c r="G89" s="98">
        <f>VLOOKUP(B89,[3]透视表!$A$8:$G$94,3,FALSE)</f>
        <v>240</v>
      </c>
      <c r="H89" s="98">
        <f>VLOOKUP(B89,[3]透视表!$A$8:$E$94,4,FALSE)</f>
        <v>84</v>
      </c>
      <c r="I89" s="98">
        <f>VLOOKUP(B89,[3]透视表!$A$8:$E$94,5,FALSE)</f>
        <v>84</v>
      </c>
      <c r="J89" s="110">
        <f t="shared" si="30"/>
        <v>8.9743589743589744E-2</v>
      </c>
      <c r="K89" s="110">
        <f t="shared" si="31"/>
        <v>0.35</v>
      </c>
      <c r="L89" s="107"/>
      <c r="M89" s="108"/>
    </row>
    <row r="90" spans="1:13" ht="17.25" customHeight="1">
      <c r="A90" s="86">
        <v>74</v>
      </c>
      <c r="B90" s="86" t="s">
        <v>110</v>
      </c>
      <c r="C90" s="96">
        <v>3.4</v>
      </c>
      <c r="D90" s="96">
        <f>VLOOKUP(B90,[2]透视表!$A$5:$B$99,2,FALSE)/10000</f>
        <v>0.34469699999999998</v>
      </c>
      <c r="E90" s="97">
        <f t="shared" si="23"/>
        <v>0.1013814705882353</v>
      </c>
      <c r="F90" s="98">
        <f>VLOOKUP(B90,[3]透视表!$A$8:$G$94,2,FALSE)</f>
        <v>1471</v>
      </c>
      <c r="G90" s="98">
        <f>VLOOKUP(B90,[3]透视表!$A$8:$G$94,3,FALSE)</f>
        <v>430</v>
      </c>
      <c r="H90" s="98">
        <f>VLOOKUP(B90,[3]透视表!$A$8:$E$94,4,FALSE)</f>
        <v>230</v>
      </c>
      <c r="I90" s="98">
        <f>VLOOKUP(B90,[3]透视表!$A$8:$E$94,5,FALSE)</f>
        <v>230</v>
      </c>
      <c r="J90" s="110">
        <f t="shared" si="30"/>
        <v>0.15635622025832766</v>
      </c>
      <c r="K90" s="110">
        <f t="shared" si="31"/>
        <v>0.53488372093023251</v>
      </c>
      <c r="L90" s="107"/>
      <c r="M90" s="108"/>
    </row>
    <row r="91" spans="1:13" ht="17.25" customHeight="1">
      <c r="A91" s="86">
        <v>75</v>
      </c>
      <c r="B91" s="86" t="s">
        <v>111</v>
      </c>
      <c r="C91" s="96">
        <v>1.3</v>
      </c>
      <c r="D91" s="96">
        <f>VLOOKUP(B91,[2]透视表!$A$5:$B$99,2,FALSE)/10000</f>
        <v>0.29499999999999998</v>
      </c>
      <c r="E91" s="97">
        <f t="shared" si="23"/>
        <v>0.22692307692307689</v>
      </c>
      <c r="F91" s="103" t="s">
        <v>30</v>
      </c>
      <c r="G91" s="103" t="s">
        <v>30</v>
      </c>
      <c r="H91" s="103" t="s">
        <v>30</v>
      </c>
      <c r="I91" s="103" t="s">
        <v>30</v>
      </c>
      <c r="J91" s="103" t="s">
        <v>30</v>
      </c>
      <c r="K91" s="112" t="s">
        <v>30</v>
      </c>
      <c r="L91" s="107"/>
      <c r="M91" s="108"/>
    </row>
    <row r="92" spans="1:13" ht="17.25" customHeight="1">
      <c r="A92" s="92" t="s">
        <v>112</v>
      </c>
      <c r="B92" s="93" t="s">
        <v>113</v>
      </c>
      <c r="C92" s="2">
        <v>42</v>
      </c>
      <c r="D92" s="2">
        <f>VLOOKUP(B92,[2]透视表!$A$5:$B$99,2,FALSE)/10000</f>
        <v>8.4578530000000001</v>
      </c>
      <c r="E92" s="4">
        <f t="shared" si="23"/>
        <v>0.20137745238095239</v>
      </c>
      <c r="F92" s="94">
        <f>VLOOKUP(B92,[3]透视表!$A$8:$G$94,2,FALSE)</f>
        <v>17971.97</v>
      </c>
      <c r="G92" s="94">
        <f>VLOOKUP(B92,[3]透视表!$A$8:$G$94,3,FALSE)</f>
        <v>5895</v>
      </c>
      <c r="H92" s="94">
        <f>VLOOKUP(B92,[3]透视表!$A$8:$E$94,4,FALSE)</f>
        <v>1293.8599999999999</v>
      </c>
      <c r="I92" s="94">
        <f>VLOOKUP(B92,[3]透视表!$A$8:$E$94,5,FALSE)</f>
        <v>1115.28</v>
      </c>
      <c r="J92" s="109">
        <f>H92/F92</f>
        <v>7.1993220554007142E-2</v>
      </c>
      <c r="K92" s="109">
        <f>I92/G92</f>
        <v>0.18919083969465647</v>
      </c>
      <c r="L92" s="107"/>
      <c r="M92" s="108"/>
    </row>
    <row r="93" spans="1:13" ht="17.25" customHeight="1">
      <c r="A93" s="86">
        <v>76</v>
      </c>
      <c r="B93" s="86" t="s">
        <v>114</v>
      </c>
      <c r="C93" s="100">
        <v>9.5</v>
      </c>
      <c r="D93" s="96">
        <f>VLOOKUP(B93,[2]透视表!$A$5:$B$99,2,FALSE)/10000</f>
        <v>1.8965000000000001</v>
      </c>
      <c r="E93" s="97">
        <f t="shared" ref="E93:E113" si="32">D93/C93</f>
        <v>0.19963157894736844</v>
      </c>
      <c r="F93" s="103" t="s">
        <v>30</v>
      </c>
      <c r="G93" s="103" t="s">
        <v>30</v>
      </c>
      <c r="H93" s="103" t="s">
        <v>30</v>
      </c>
      <c r="I93" s="103" t="s">
        <v>30</v>
      </c>
      <c r="J93" s="103" t="s">
        <v>30</v>
      </c>
      <c r="K93" s="112" t="s">
        <v>30</v>
      </c>
      <c r="L93" s="107"/>
      <c r="M93" s="108"/>
    </row>
    <row r="94" spans="1:13" ht="17.25" customHeight="1">
      <c r="A94" s="86">
        <v>77</v>
      </c>
      <c r="B94" s="86" t="s">
        <v>115</v>
      </c>
      <c r="C94" s="96">
        <v>2.2000000000000002</v>
      </c>
      <c r="D94" s="96">
        <f>VLOOKUP(B94,[2]透视表!$A$5:$B$99,2,FALSE)/10000</f>
        <v>0.38334299999999999</v>
      </c>
      <c r="E94" s="97">
        <f t="shared" si="32"/>
        <v>0.17424681818181817</v>
      </c>
      <c r="F94" s="98">
        <f>VLOOKUP(B94,[3]透视表!$A$8:$G$94,2,FALSE)</f>
        <v>54</v>
      </c>
      <c r="G94" s="98">
        <f>VLOOKUP(B94,[3]透视表!$A$8:$G$94,3,FALSE)</f>
        <v>50</v>
      </c>
      <c r="H94" s="98">
        <f>VLOOKUP(B94,[3]透视表!$A$8:$E$94,4,FALSE)</f>
        <v>0</v>
      </c>
      <c r="I94" s="98">
        <f>VLOOKUP(B94,[3]透视表!$A$8:$E$94,5,FALSE)</f>
        <v>0</v>
      </c>
      <c r="J94" s="110">
        <f t="shared" ref="J94:J103" si="33">H94/F94</f>
        <v>0</v>
      </c>
      <c r="K94" s="110">
        <f t="shared" ref="K94:K103" si="34">I94/G94</f>
        <v>0</v>
      </c>
      <c r="L94" s="107"/>
      <c r="M94" s="108"/>
    </row>
    <row r="95" spans="1:13" ht="17.25" customHeight="1">
      <c r="A95" s="86">
        <v>78</v>
      </c>
      <c r="B95" s="86" t="s">
        <v>116</v>
      </c>
      <c r="C95" s="96">
        <v>4.4000000000000004</v>
      </c>
      <c r="D95" s="96">
        <f>VLOOKUP(B95,[2]透视表!$A$5:$B$99,2,FALSE)/10000</f>
        <v>1.2299</v>
      </c>
      <c r="E95" s="97">
        <f t="shared" si="32"/>
        <v>0.27952272727272726</v>
      </c>
      <c r="F95" s="98">
        <f>VLOOKUP(B95,[3]透视表!$A$8:$G$94,2,FALSE)</f>
        <v>950</v>
      </c>
      <c r="G95" s="98">
        <f>VLOOKUP(B95,[3]透视表!$A$8:$G$94,3,FALSE)</f>
        <v>630</v>
      </c>
      <c r="H95" s="98">
        <f>VLOOKUP(B95,[3]透视表!$A$8:$E$94,4,FALSE)</f>
        <v>78</v>
      </c>
      <c r="I95" s="98">
        <f>VLOOKUP(B95,[3]透视表!$A$8:$E$94,5,FALSE)</f>
        <v>78</v>
      </c>
      <c r="J95" s="110">
        <f t="shared" si="33"/>
        <v>8.2105263157894737E-2</v>
      </c>
      <c r="K95" s="110">
        <f t="shared" si="34"/>
        <v>0.12380952380952381</v>
      </c>
      <c r="L95" s="107"/>
      <c r="M95" s="108"/>
    </row>
    <row r="96" spans="1:13" ht="17.25" customHeight="1">
      <c r="A96" s="86">
        <v>79</v>
      </c>
      <c r="B96" s="86" t="s">
        <v>117</v>
      </c>
      <c r="C96" s="96">
        <v>2</v>
      </c>
      <c r="D96" s="96">
        <f>VLOOKUP(B96,[2]透视表!$A$5:$B$99,2,FALSE)/10000</f>
        <v>0.502</v>
      </c>
      <c r="E96" s="97">
        <f t="shared" si="32"/>
        <v>0.251</v>
      </c>
      <c r="F96" s="98">
        <f>VLOOKUP(B96,[3]透视表!$A$8:$G$94,2,FALSE)</f>
        <v>8748</v>
      </c>
      <c r="G96" s="98">
        <f>VLOOKUP(B96,[3]透视表!$A$8:$G$94,3,FALSE)</f>
        <v>3365</v>
      </c>
      <c r="H96" s="98">
        <f>VLOOKUP(B96,[3]透视表!$A$8:$E$94,4,FALSE)</f>
        <v>0</v>
      </c>
      <c r="I96" s="98">
        <f>VLOOKUP(B96,[3]透视表!$A$8:$E$94,5,FALSE)</f>
        <v>0</v>
      </c>
      <c r="J96" s="110">
        <f t="shared" si="33"/>
        <v>0</v>
      </c>
      <c r="K96" s="110">
        <f t="shared" si="34"/>
        <v>0</v>
      </c>
      <c r="L96" s="107"/>
      <c r="M96" s="108"/>
    </row>
    <row r="97" spans="1:13" ht="17.25" customHeight="1">
      <c r="A97" s="86">
        <v>80</v>
      </c>
      <c r="B97" s="86" t="s">
        <v>118</v>
      </c>
      <c r="C97" s="96">
        <v>4.7</v>
      </c>
      <c r="D97" s="96">
        <f>VLOOKUP(B97,[2]透视表!$A$5:$B$99,2,FALSE)/10000</f>
        <v>0.42907000000000001</v>
      </c>
      <c r="E97" s="97">
        <f t="shared" si="32"/>
        <v>9.129148936170213E-2</v>
      </c>
      <c r="F97" s="98">
        <f>VLOOKUP(B97,[3]透视表!$A$8:$G$94,2,FALSE)</f>
        <v>380</v>
      </c>
      <c r="G97" s="98">
        <f>VLOOKUP(B97,[3]透视表!$A$8:$G$94,3,FALSE)</f>
        <v>70</v>
      </c>
      <c r="H97" s="98">
        <f>VLOOKUP(B97,[3]透视表!$A$8:$E$94,4,FALSE)</f>
        <v>30</v>
      </c>
      <c r="I97" s="98">
        <f>VLOOKUP(B97,[3]透视表!$A$8:$E$94,5,FALSE)</f>
        <v>10</v>
      </c>
      <c r="J97" s="110">
        <f t="shared" si="33"/>
        <v>7.8947368421052627E-2</v>
      </c>
      <c r="K97" s="110">
        <f t="shared" si="34"/>
        <v>0.14285714285714285</v>
      </c>
      <c r="L97" s="107"/>
      <c r="M97" s="108"/>
    </row>
    <row r="98" spans="1:13" ht="17.25" customHeight="1">
      <c r="A98" s="86">
        <v>81</v>
      </c>
      <c r="B98" s="86" t="s">
        <v>119</v>
      </c>
      <c r="C98" s="96">
        <v>5.0999999999999996</v>
      </c>
      <c r="D98" s="96">
        <f>VLOOKUP(B98,[2]透视表!$A$5:$B$99,2,FALSE)/10000</f>
        <v>1.0248889999999999</v>
      </c>
      <c r="E98" s="97">
        <f t="shared" si="32"/>
        <v>0.20095862745098039</v>
      </c>
      <c r="F98" s="98">
        <f>VLOOKUP(B98,[3]透视表!$A$8:$G$94,2,FALSE)</f>
        <v>7151</v>
      </c>
      <c r="G98" s="98">
        <f>VLOOKUP(B98,[3]透视表!$A$8:$G$94,3,FALSE)</f>
        <v>1230</v>
      </c>
      <c r="H98" s="98">
        <f>VLOOKUP(B98,[3]透视表!$A$8:$E$94,4,FALSE)</f>
        <v>915.33</v>
      </c>
      <c r="I98" s="98">
        <f>VLOOKUP(B98,[3]透视表!$A$8:$E$94,5,FALSE)</f>
        <v>775.48</v>
      </c>
      <c r="J98" s="110">
        <f t="shared" si="33"/>
        <v>0.12800027968116348</v>
      </c>
      <c r="K98" s="110">
        <f t="shared" si="34"/>
        <v>0.6304715447154472</v>
      </c>
      <c r="L98" s="107"/>
      <c r="M98" s="108"/>
    </row>
    <row r="99" spans="1:13" ht="17.25" customHeight="1">
      <c r="A99" s="86">
        <v>82</v>
      </c>
      <c r="B99" s="86" t="s">
        <v>120</v>
      </c>
      <c r="C99" s="96">
        <v>4.8</v>
      </c>
      <c r="D99" s="96">
        <f>VLOOKUP(B99,[2]透视表!$A$5:$B$99,2,FALSE)/10000</f>
        <v>1.1426000000000001</v>
      </c>
      <c r="E99" s="97">
        <f t="shared" si="32"/>
        <v>0.23804166666666668</v>
      </c>
      <c r="F99" s="98">
        <f>VLOOKUP(B99,[3]透视表!$A$8:$G$94,2,FALSE)</f>
        <v>60</v>
      </c>
      <c r="G99" s="98">
        <f>VLOOKUP(B99,[3]透视表!$A$8:$G$94,3,FALSE)</f>
        <v>40</v>
      </c>
      <c r="H99" s="98">
        <f>VLOOKUP(B99,[3]透视表!$A$8:$E$94,4,FALSE)</f>
        <v>0</v>
      </c>
      <c r="I99" s="98">
        <f>VLOOKUP(B99,[3]透视表!$A$8:$E$94,5,FALSE)</f>
        <v>0</v>
      </c>
      <c r="J99" s="110">
        <f t="shared" si="33"/>
        <v>0</v>
      </c>
      <c r="K99" s="110">
        <f t="shared" si="34"/>
        <v>0</v>
      </c>
      <c r="L99" s="107"/>
      <c r="M99" s="108"/>
    </row>
    <row r="100" spans="1:13" ht="17.25" customHeight="1">
      <c r="A100" s="86">
        <v>83</v>
      </c>
      <c r="B100" s="86" t="s">
        <v>121</v>
      </c>
      <c r="C100" s="96">
        <v>2.2999999999999998</v>
      </c>
      <c r="D100" s="96">
        <f>VLOOKUP(B100,[2]透视表!$A$5:$B$99,2,FALSE)/10000</f>
        <v>0.16239999999999999</v>
      </c>
      <c r="E100" s="97">
        <f t="shared" si="32"/>
        <v>7.0608695652173911E-2</v>
      </c>
      <c r="F100" s="98">
        <f>VLOOKUP(B100,[3]透视表!$A$8:$G$94,2,FALSE)</f>
        <v>150</v>
      </c>
      <c r="G100" s="98">
        <f>VLOOKUP(B100,[3]透视表!$A$8:$G$94,3,FALSE)</f>
        <v>70</v>
      </c>
      <c r="H100" s="98">
        <f>VLOOKUP(B100,[3]透视表!$A$8:$E$94,4,FALSE)</f>
        <v>45</v>
      </c>
      <c r="I100" s="98">
        <f>VLOOKUP(B100,[3]透视表!$A$8:$E$94,5,FALSE)</f>
        <v>45</v>
      </c>
      <c r="J100" s="113">
        <f t="shared" si="33"/>
        <v>0.3</v>
      </c>
      <c r="K100" s="113">
        <f t="shared" si="34"/>
        <v>0.6428571428571429</v>
      </c>
      <c r="L100" s="107"/>
      <c r="M100" s="108"/>
    </row>
    <row r="101" spans="1:13" ht="17.25" customHeight="1">
      <c r="A101" s="86">
        <v>84</v>
      </c>
      <c r="B101" s="86" t="s">
        <v>122</v>
      </c>
      <c r="C101" s="100">
        <v>4.2</v>
      </c>
      <c r="D101" s="96">
        <f>VLOOKUP(B101,[2]透视表!$A$5:$B$99,2,FALSE)/10000</f>
        <v>0.98905100000000001</v>
      </c>
      <c r="E101" s="97">
        <f t="shared" si="32"/>
        <v>0.23548833333333333</v>
      </c>
      <c r="F101" s="98">
        <f>VLOOKUP(B101,[3]透视表!$A$8:$G$94,2,FALSE)</f>
        <v>398.97</v>
      </c>
      <c r="G101" s="98">
        <f>VLOOKUP(B101,[3]透视表!$A$8:$G$94,3,FALSE)</f>
        <v>370</v>
      </c>
      <c r="H101" s="98">
        <f>VLOOKUP(B101,[3]透视表!$A$8:$E$94,4,FALSE)</f>
        <v>195.53</v>
      </c>
      <c r="I101" s="98">
        <f>VLOOKUP(B101,[3]透视表!$A$8:$E$94,5,FALSE)</f>
        <v>176.8</v>
      </c>
      <c r="J101" s="110">
        <f t="shared" si="33"/>
        <v>0.49008697395794165</v>
      </c>
      <c r="K101" s="110">
        <f t="shared" si="34"/>
        <v>0.47783783783783784</v>
      </c>
      <c r="L101" s="107"/>
      <c r="M101" s="108"/>
    </row>
    <row r="102" spans="1:13" ht="17.25" customHeight="1">
      <c r="A102" s="86">
        <v>85</v>
      </c>
      <c r="B102" s="86" t="s">
        <v>123</v>
      </c>
      <c r="C102" s="96">
        <v>2.8</v>
      </c>
      <c r="D102" s="96">
        <f>VLOOKUP(B102,[2]透视表!$A$5:$B$99,2,FALSE)/10000</f>
        <v>0.69810000000000005</v>
      </c>
      <c r="E102" s="97">
        <f t="shared" si="32"/>
        <v>0.24932142857142861</v>
      </c>
      <c r="F102" s="98">
        <f>VLOOKUP(B102,[3]透视表!$A$8:$G$94,2,FALSE)</f>
        <v>80</v>
      </c>
      <c r="G102" s="98">
        <f>VLOOKUP(B102,[3]透视表!$A$8:$G$94,3,FALSE)</f>
        <v>70</v>
      </c>
      <c r="H102" s="98">
        <f>VLOOKUP(B102,[3]透视表!$A$8:$E$94,4,FALSE)</f>
        <v>30</v>
      </c>
      <c r="I102" s="98">
        <f>VLOOKUP(B102,[3]透视表!$A$8:$E$94,5,FALSE)</f>
        <v>30</v>
      </c>
      <c r="J102" s="110">
        <f t="shared" si="33"/>
        <v>0.375</v>
      </c>
      <c r="K102" s="110">
        <f t="shared" si="34"/>
        <v>0.42857142857142855</v>
      </c>
      <c r="L102" s="107"/>
      <c r="M102" s="108"/>
    </row>
    <row r="103" spans="1:13" ht="17.25" customHeight="1">
      <c r="A103" s="101" t="s">
        <v>124</v>
      </c>
      <c r="B103" s="93" t="s">
        <v>125</v>
      </c>
      <c r="C103" s="2">
        <v>41.9</v>
      </c>
      <c r="D103" s="2">
        <f>VLOOKUP(B103,[2]透视表!$A$5:$B$99,2,FALSE)/10000</f>
        <v>6.0248400000000002</v>
      </c>
      <c r="E103" s="7">
        <f t="shared" si="32"/>
        <v>0.1437909307875895</v>
      </c>
      <c r="F103" s="94">
        <f>VLOOKUP(B103,[3]透视表!$A$8:$G$94,2,FALSE)</f>
        <v>63666.43</v>
      </c>
      <c r="G103" s="94">
        <f>VLOOKUP(B103,[3]透视表!$A$8:$G$94,3,FALSE)</f>
        <v>17624</v>
      </c>
      <c r="H103" s="94">
        <f>VLOOKUP(B103,[3]透视表!$A$8:$E$94,4,FALSE)</f>
        <v>11510</v>
      </c>
      <c r="I103" s="94">
        <f>VLOOKUP(B103,[3]透视表!$A$8:$E$94,5,FALSE)</f>
        <v>2855</v>
      </c>
      <c r="J103" s="109">
        <f t="shared" si="33"/>
        <v>0.18078601234590977</v>
      </c>
      <c r="K103" s="109">
        <f t="shared" si="34"/>
        <v>0.16199500680889695</v>
      </c>
      <c r="L103" s="107"/>
      <c r="M103" s="108"/>
    </row>
    <row r="104" spans="1:13" ht="17.25" customHeight="1">
      <c r="A104" s="86">
        <v>86</v>
      </c>
      <c r="B104" s="86" t="s">
        <v>126</v>
      </c>
      <c r="C104" s="96">
        <v>6.9</v>
      </c>
      <c r="D104" s="100">
        <f>VLOOKUP(B104,[2]透视表!$A$5:$B$99,2,FALSE)/10000</f>
        <v>0.32900000000000001</v>
      </c>
      <c r="E104" s="97">
        <f t="shared" si="32"/>
        <v>4.7681159420289852E-2</v>
      </c>
      <c r="F104" s="98">
        <f>VLOOKUP(B104,[3]透视表!$A$8:$G$94,2,FALSE)</f>
        <v>240</v>
      </c>
      <c r="G104" s="98">
        <f>VLOOKUP(B104,[3]透视表!$A$8:$G$94,3,FALSE)</f>
        <v>160</v>
      </c>
      <c r="H104" s="98">
        <f>VLOOKUP(B104,[3]透视表!$A$8:$E$94,4,FALSE)</f>
        <v>0</v>
      </c>
      <c r="I104" s="98">
        <f>VLOOKUP(B104,[3]透视表!$A$8:$E$94,5,FALSE)</f>
        <v>0</v>
      </c>
      <c r="J104" s="110">
        <f t="shared" ref="J104" si="35">H104/F104</f>
        <v>0</v>
      </c>
      <c r="K104" s="110">
        <f t="shared" ref="K104" si="36">I104/G104</f>
        <v>0</v>
      </c>
      <c r="L104" s="107"/>
      <c r="M104" s="108"/>
    </row>
    <row r="105" spans="1:13" ht="17.25" customHeight="1">
      <c r="A105" s="86">
        <v>87</v>
      </c>
      <c r="B105" s="86" t="s">
        <v>127</v>
      </c>
      <c r="C105" s="96">
        <v>1</v>
      </c>
      <c r="D105" s="100">
        <f>VLOOKUP(B105,[2]透视表!$A$5:$B$99,2,FALSE)/10000</f>
        <v>0.1007</v>
      </c>
      <c r="E105" s="97">
        <f t="shared" si="32"/>
        <v>0.1007</v>
      </c>
      <c r="F105" s="98">
        <f>VLOOKUP(B105,[3]透视表!$A$8:$G$94,2,FALSE)</f>
        <v>2120</v>
      </c>
      <c r="G105" s="98">
        <f>VLOOKUP(B105,[3]透视表!$A$8:$G$94,3,FALSE)</f>
        <v>1120</v>
      </c>
      <c r="H105" s="98">
        <f>VLOOKUP(B105,[3]透视表!$A$8:$E$94,4,FALSE)</f>
        <v>0</v>
      </c>
      <c r="I105" s="98">
        <f>VLOOKUP(B105,[3]透视表!$A$8:$E$94,5,FALSE)</f>
        <v>0</v>
      </c>
      <c r="J105" s="110">
        <f t="shared" ref="J105:J113" si="37">H105/F105</f>
        <v>0</v>
      </c>
      <c r="K105" s="110">
        <f t="shared" ref="K105:K113" si="38">I105/G105</f>
        <v>0</v>
      </c>
      <c r="L105" s="107"/>
      <c r="M105" s="108"/>
    </row>
    <row r="106" spans="1:13" ht="17.25" customHeight="1">
      <c r="A106" s="86">
        <v>88</v>
      </c>
      <c r="B106" s="86" t="s">
        <v>128</v>
      </c>
      <c r="C106" s="96">
        <v>4.5</v>
      </c>
      <c r="D106" s="100">
        <f>VLOOKUP(B106,[2]透视表!$A$5:$B$99,2,FALSE)/10000</f>
        <v>0.50700000000000001</v>
      </c>
      <c r="E106" s="97">
        <f t="shared" si="32"/>
        <v>0.11266666666666666</v>
      </c>
      <c r="F106" s="98">
        <f>VLOOKUP(B106,[3]透视表!$A$8:$G$94,2,FALSE)</f>
        <v>8880</v>
      </c>
      <c r="G106" s="98">
        <f>VLOOKUP(B106,[3]透视表!$A$8:$G$94,3,FALSE)</f>
        <v>1550</v>
      </c>
      <c r="H106" s="98">
        <f>VLOOKUP(B106,[3]透视表!$A$8:$E$94,4,FALSE)</f>
        <v>2490</v>
      </c>
      <c r="I106" s="98">
        <f>VLOOKUP(B106,[3]透视表!$A$8:$E$94,5,FALSE)</f>
        <v>1290</v>
      </c>
      <c r="J106" s="110">
        <f t="shared" si="37"/>
        <v>0.28040540540540543</v>
      </c>
      <c r="K106" s="110">
        <f t="shared" si="38"/>
        <v>0.83225806451612905</v>
      </c>
      <c r="L106" s="107"/>
      <c r="M106" s="108"/>
    </row>
    <row r="107" spans="1:13" ht="17.25" customHeight="1">
      <c r="A107" s="86">
        <v>89</v>
      </c>
      <c r="B107" s="86" t="s">
        <v>129</v>
      </c>
      <c r="C107" s="96">
        <v>5</v>
      </c>
      <c r="D107" s="100">
        <f>VLOOKUP(B107,[2]透视表!$A$5:$B$99,2,FALSE)/10000</f>
        <v>1.1819999999999999</v>
      </c>
      <c r="E107" s="97">
        <f t="shared" si="32"/>
        <v>0.2364</v>
      </c>
      <c r="F107" s="98">
        <f>VLOOKUP(B107,[3]透视表!$A$8:$G$94,2,FALSE)</f>
        <v>60</v>
      </c>
      <c r="G107" s="98">
        <f>VLOOKUP(B107,[3]透视表!$A$8:$G$94,3,FALSE)</f>
        <v>60</v>
      </c>
      <c r="H107" s="98">
        <f>VLOOKUP(B107,[3]透视表!$A$8:$E$94,4,FALSE)</f>
        <v>0</v>
      </c>
      <c r="I107" s="98">
        <f>VLOOKUP(B107,[3]透视表!$A$8:$E$94,5,FALSE)</f>
        <v>0</v>
      </c>
      <c r="J107" s="110">
        <f t="shared" si="37"/>
        <v>0</v>
      </c>
      <c r="K107" s="110">
        <f t="shared" si="38"/>
        <v>0</v>
      </c>
      <c r="L107" s="107"/>
      <c r="M107" s="108"/>
    </row>
    <row r="108" spans="1:13" ht="17.25" customHeight="1">
      <c r="A108" s="86">
        <v>90</v>
      </c>
      <c r="B108" s="86" t="s">
        <v>130</v>
      </c>
      <c r="C108" s="96">
        <v>3.1</v>
      </c>
      <c r="D108" s="100">
        <f>VLOOKUP(B108,[2]透视表!$A$5:$B$99,2,FALSE)/10000</f>
        <v>0.3</v>
      </c>
      <c r="E108" s="97">
        <f t="shared" si="32"/>
        <v>9.6774193548387094E-2</v>
      </c>
      <c r="F108" s="98">
        <f>VLOOKUP(B108,[3]透视表!$A$8:$G$94,2,FALSE)</f>
        <v>6700</v>
      </c>
      <c r="G108" s="98">
        <f>VLOOKUP(B108,[3]透视表!$A$8:$G$94,3,FALSE)</f>
        <v>1870</v>
      </c>
      <c r="H108" s="98">
        <f>VLOOKUP(B108,[3]透视表!$A$8:$E$94,4,FALSE)</f>
        <v>1050</v>
      </c>
      <c r="I108" s="98">
        <f>VLOOKUP(B108,[3]透视表!$A$8:$E$94,5,FALSE)</f>
        <v>50</v>
      </c>
      <c r="J108" s="110">
        <f t="shared" si="37"/>
        <v>0.15671641791044777</v>
      </c>
      <c r="K108" s="110">
        <f t="shared" si="38"/>
        <v>2.6737967914438502E-2</v>
      </c>
      <c r="L108" s="107"/>
      <c r="M108" s="108"/>
    </row>
    <row r="109" spans="1:13" ht="17.25" customHeight="1">
      <c r="A109" s="86">
        <v>91</v>
      </c>
      <c r="B109" s="86" t="s">
        <v>131</v>
      </c>
      <c r="C109" s="96">
        <v>5</v>
      </c>
      <c r="D109" s="100">
        <f>VLOOKUP(B109,[2]透视表!$A$5:$B$99,2,FALSE)/10000</f>
        <v>1.04</v>
      </c>
      <c r="E109" s="97">
        <f t="shared" si="32"/>
        <v>0.20800000000000002</v>
      </c>
      <c r="F109" s="98">
        <f>VLOOKUP(B109,[3]透视表!$A$8:$G$94,2,FALSE)</f>
        <v>1030</v>
      </c>
      <c r="G109" s="98">
        <f>VLOOKUP(B109,[3]透视表!$A$8:$G$94,3,FALSE)</f>
        <v>1030</v>
      </c>
      <c r="H109" s="98">
        <f>VLOOKUP(B109,[3]透视表!$A$8:$E$94,4,FALSE)</f>
        <v>0</v>
      </c>
      <c r="I109" s="98">
        <f>VLOOKUP(B109,[3]透视表!$A$8:$E$94,5,FALSE)</f>
        <v>0</v>
      </c>
      <c r="J109" s="110">
        <f t="shared" si="37"/>
        <v>0</v>
      </c>
      <c r="K109" s="110">
        <f t="shared" si="38"/>
        <v>0</v>
      </c>
      <c r="L109" s="107"/>
      <c r="M109" s="108"/>
    </row>
    <row r="110" spans="1:13" ht="17.25" customHeight="1">
      <c r="A110" s="86">
        <v>92</v>
      </c>
      <c r="B110" s="86" t="s">
        <v>132</v>
      </c>
      <c r="C110" s="96">
        <v>6.2</v>
      </c>
      <c r="D110" s="100">
        <f>VLOOKUP(B110,[2]透视表!$A$5:$B$99,2,FALSE)/10000</f>
        <v>0.83613999999999999</v>
      </c>
      <c r="E110" s="97">
        <f t="shared" si="32"/>
        <v>0.13486129032258065</v>
      </c>
      <c r="F110" s="98">
        <f>VLOOKUP(B110,[3]透视表!$A$8:$G$94,2,FALSE)</f>
        <v>396</v>
      </c>
      <c r="G110" s="98">
        <f>VLOOKUP(B110,[3]透视表!$A$8:$G$94,3,FALSE)</f>
        <v>360</v>
      </c>
      <c r="H110" s="98">
        <f>VLOOKUP(B110,[3]透视表!$A$8:$E$94,4,FALSE)</f>
        <v>0</v>
      </c>
      <c r="I110" s="98">
        <f>VLOOKUP(B110,[3]透视表!$A$8:$E$94,5,FALSE)</f>
        <v>0</v>
      </c>
      <c r="J110" s="110">
        <f t="shared" si="37"/>
        <v>0</v>
      </c>
      <c r="K110" s="110">
        <f t="shared" si="38"/>
        <v>0</v>
      </c>
      <c r="L110" s="107"/>
      <c r="M110" s="108"/>
    </row>
    <row r="111" spans="1:13" ht="17.25" customHeight="1">
      <c r="A111" s="86">
        <v>93</v>
      </c>
      <c r="B111" s="86" t="s">
        <v>133</v>
      </c>
      <c r="C111" s="96">
        <v>4</v>
      </c>
      <c r="D111" s="100">
        <f>VLOOKUP(B111,[2]透视表!$A$5:$B$99,2,FALSE)/10000</f>
        <v>0.63200000000000001</v>
      </c>
      <c r="E111" s="97">
        <f t="shared" si="32"/>
        <v>0.158</v>
      </c>
      <c r="F111" s="98">
        <f>VLOOKUP(B111,[3]透视表!$A$8:$G$94,2,FALSE)</f>
        <v>4070</v>
      </c>
      <c r="G111" s="98">
        <f>VLOOKUP(B111,[3]透视表!$A$8:$G$94,3,FALSE)</f>
        <v>1840</v>
      </c>
      <c r="H111" s="98">
        <f>VLOOKUP(B111,[3]透视表!$A$8:$E$94,4,FALSE)</f>
        <v>260</v>
      </c>
      <c r="I111" s="98">
        <f>VLOOKUP(B111,[3]透视表!$A$8:$E$94,5,FALSE)</f>
        <v>110</v>
      </c>
      <c r="J111" s="110">
        <f t="shared" si="37"/>
        <v>6.3882063882063883E-2</v>
      </c>
      <c r="K111" s="110">
        <f t="shared" si="38"/>
        <v>5.9782608695652176E-2</v>
      </c>
      <c r="L111" s="107"/>
      <c r="M111" s="108"/>
    </row>
    <row r="112" spans="1:13" ht="17.25" customHeight="1">
      <c r="A112" s="86">
        <v>94</v>
      </c>
      <c r="B112" s="86" t="s">
        <v>134</v>
      </c>
      <c r="C112" s="96">
        <v>2.1</v>
      </c>
      <c r="D112" s="100">
        <f>VLOOKUP(B112,[2]透视表!$A$5:$B$99,2,FALSE)/10000</f>
        <v>0.1757</v>
      </c>
      <c r="E112" s="97">
        <f t="shared" si="32"/>
        <v>8.3666666666666667E-2</v>
      </c>
      <c r="F112" s="98">
        <f>VLOOKUP(B112,[3]透视表!$A$8:$G$94,2,FALSE)</f>
        <v>10285.43</v>
      </c>
      <c r="G112" s="98">
        <f>VLOOKUP(B112,[3]透视表!$A$8:$G$94,3,FALSE)</f>
        <v>5186</v>
      </c>
      <c r="H112" s="98">
        <f>VLOOKUP(B112,[3]透视表!$A$8:$E$94,4,FALSE)</f>
        <v>150</v>
      </c>
      <c r="I112" s="98">
        <f>VLOOKUP(B112,[3]透视表!$A$8:$E$94,5,FALSE)</f>
        <v>150</v>
      </c>
      <c r="J112" s="110">
        <f t="shared" si="37"/>
        <v>1.4583736411603598E-2</v>
      </c>
      <c r="K112" s="110">
        <f t="shared" si="38"/>
        <v>2.8924026224450443E-2</v>
      </c>
      <c r="L112" s="107"/>
      <c r="M112" s="108"/>
    </row>
    <row r="113" spans="1:13" ht="17.25" customHeight="1">
      <c r="A113" s="86">
        <v>95</v>
      </c>
      <c r="B113" s="86" t="s">
        <v>135</v>
      </c>
      <c r="C113" s="96">
        <v>4.0999999999999996</v>
      </c>
      <c r="D113" s="100">
        <f>VLOOKUP(B113,[2]透视表!$A$5:$B$99,2,FALSE)/10000</f>
        <v>0.92230000000000001</v>
      </c>
      <c r="E113" s="97">
        <f t="shared" si="32"/>
        <v>0.22495121951219516</v>
      </c>
      <c r="F113" s="98">
        <f>VLOOKUP(B113,[3]透视表!$A$8:$G$94,2,FALSE)</f>
        <v>29885</v>
      </c>
      <c r="G113" s="98">
        <f>VLOOKUP(B113,[3]透视表!$A$8:$G$94,3,FALSE)</f>
        <v>4448</v>
      </c>
      <c r="H113" s="98">
        <f>VLOOKUP(B113,[3]透视表!$A$8:$E$94,4,FALSE)</f>
        <v>7560</v>
      </c>
      <c r="I113" s="98">
        <f>VLOOKUP(B113,[3]透视表!$A$8:$E$94,5,FALSE)</f>
        <v>1255</v>
      </c>
      <c r="J113" s="110">
        <f t="shared" si="37"/>
        <v>0.25296971724945627</v>
      </c>
      <c r="K113" s="110">
        <f t="shared" si="38"/>
        <v>0.28214928057553956</v>
      </c>
      <c r="L113" s="107"/>
      <c r="M113" s="108"/>
    </row>
    <row r="114" spans="1:13">
      <c r="A114" s="115" t="s">
        <v>136</v>
      </c>
    </row>
  </sheetData>
  <mergeCells count="10">
    <mergeCell ref="A1:B1"/>
    <mergeCell ref="A2:K2"/>
    <mergeCell ref="A3:K3"/>
    <mergeCell ref="C4:E4"/>
    <mergeCell ref="F4:K4"/>
    <mergeCell ref="A4:A6"/>
    <mergeCell ref="B4:B6"/>
    <mergeCell ref="E5:E6"/>
    <mergeCell ref="J5:J6"/>
    <mergeCell ref="K5:K6"/>
  </mergeCells>
  <phoneticPr fontId="86" type="noConversion"/>
  <printOptions horizontalCentered="1"/>
  <pageMargins left="0.59027777777777801" right="0.59027777777777801" top="0.74791666666666701" bottom="0.74791666666666701" header="0.31458333333333299" footer="0.31458333333333299"/>
  <pageSetup paperSize="9" orientation="portrait" useFirstPageNumber="1" r:id="rId1"/>
  <ignoredErrors>
    <ignoredError sqref="J84:K90 J64:K68 J105:K113 J92:K92 J94:K99 J80:K82 J61:K62 J54:K59 J101:K103 J70:K78 J52:K52 J48:K50 J46:K46 E61:E113 E29:E39 E41:E59 J43:K43 E7:E17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EE131"/>
  <sheetViews>
    <sheetView view="pageBreakPreview" zoomScale="130" zoomScaleNormal="100" zoomScaleSheetLayoutView="130" workbookViewId="0">
      <pane ySplit="5" topLeftCell="A6" activePane="bottomLeft" state="frozen"/>
      <selection pane="bottomLeft" activeCell="M29" sqref="M29"/>
    </sheetView>
  </sheetViews>
  <sheetFormatPr defaultColWidth="9" defaultRowHeight="15.75"/>
  <cols>
    <col min="1" max="2" width="4.75" style="36" customWidth="1"/>
    <col min="3" max="3" width="6.5" style="37" customWidth="1"/>
    <col min="4" max="4" width="25.75" style="38" customWidth="1"/>
    <col min="5" max="5" width="8.375" style="39" customWidth="1"/>
    <col min="6" max="6" width="9.375" style="40" customWidth="1"/>
    <col min="7" max="7" width="8" style="41" customWidth="1"/>
    <col min="8" max="8" width="8.75" style="42" customWidth="1"/>
    <col min="9" max="9" width="8.375" style="42" customWidth="1"/>
    <col min="10" max="10" width="6.5" style="42" customWidth="1"/>
    <col min="11" max="11" width="9" style="43" hidden="1" customWidth="1"/>
    <col min="12" max="12" width="8.375" style="43" hidden="1" customWidth="1"/>
    <col min="13" max="3409" width="9" style="44"/>
    <col min="3410" max="3410" width="8.875" style="44" customWidth="1"/>
    <col min="3411" max="16359" width="9" style="44"/>
    <col min="16360" max="16384" width="9" style="45"/>
  </cols>
  <sheetData>
    <row r="1" spans="1:16359" ht="17.100000000000001" customHeight="1">
      <c r="A1" s="46" t="s">
        <v>137</v>
      </c>
    </row>
    <row r="2" spans="1:16359" ht="26.1" customHeight="1">
      <c r="A2" s="146" t="s">
        <v>138</v>
      </c>
      <c r="B2" s="146"/>
      <c r="C2" s="146"/>
      <c r="D2" s="147"/>
      <c r="E2" s="146"/>
      <c r="F2" s="146"/>
      <c r="G2" s="146"/>
      <c r="H2" s="146"/>
      <c r="I2" s="146"/>
      <c r="J2" s="146"/>
      <c r="K2" s="64"/>
      <c r="L2" s="64"/>
      <c r="EAD2" s="69"/>
      <c r="EAE2" s="69"/>
      <c r="EAF2" s="69"/>
    </row>
    <row r="3" spans="1:16359" ht="18" customHeight="1">
      <c r="A3" s="47"/>
      <c r="B3" s="47"/>
      <c r="C3" s="47"/>
      <c r="D3" s="48"/>
      <c r="E3" s="47"/>
      <c r="F3" s="47"/>
      <c r="G3" s="47"/>
      <c r="H3" s="47"/>
      <c r="I3" s="148" t="s">
        <v>139</v>
      </c>
      <c r="J3" s="148"/>
      <c r="K3" s="64"/>
      <c r="L3" s="64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  <c r="LZ3" s="45"/>
      <c r="MA3" s="45"/>
      <c r="MB3" s="45"/>
      <c r="MC3" s="45"/>
      <c r="MD3" s="45"/>
      <c r="ME3" s="45"/>
      <c r="MF3" s="45"/>
      <c r="MG3" s="45"/>
      <c r="MH3" s="45"/>
      <c r="MI3" s="45"/>
      <c r="MJ3" s="45"/>
      <c r="MK3" s="45"/>
      <c r="ML3" s="45"/>
      <c r="MM3" s="45"/>
      <c r="MN3" s="45"/>
      <c r="MO3" s="45"/>
      <c r="MP3" s="45"/>
      <c r="MQ3" s="45"/>
      <c r="MR3" s="45"/>
      <c r="MS3" s="45"/>
      <c r="MT3" s="45"/>
      <c r="MU3" s="45"/>
      <c r="MV3" s="45"/>
      <c r="MW3" s="45"/>
      <c r="MX3" s="45"/>
      <c r="MY3" s="45"/>
      <c r="MZ3" s="45"/>
      <c r="NA3" s="45"/>
      <c r="NB3" s="45"/>
      <c r="NC3" s="45"/>
      <c r="ND3" s="45"/>
      <c r="NE3" s="45"/>
      <c r="NF3" s="45"/>
      <c r="NG3" s="45"/>
      <c r="NH3" s="45"/>
      <c r="NI3" s="45"/>
      <c r="NJ3" s="45"/>
      <c r="NK3" s="45"/>
      <c r="NL3" s="45"/>
      <c r="NM3" s="45"/>
      <c r="NN3" s="45"/>
      <c r="NO3" s="45"/>
      <c r="NP3" s="45"/>
      <c r="NQ3" s="45"/>
      <c r="NR3" s="45"/>
      <c r="NS3" s="45"/>
      <c r="NT3" s="45"/>
      <c r="NU3" s="45"/>
      <c r="NV3" s="45"/>
      <c r="NW3" s="45"/>
      <c r="NX3" s="45"/>
      <c r="NY3" s="45"/>
      <c r="NZ3" s="45"/>
      <c r="OA3" s="45"/>
      <c r="OB3" s="45"/>
      <c r="OC3" s="45"/>
      <c r="OD3" s="45"/>
      <c r="OE3" s="45"/>
      <c r="OF3" s="45"/>
      <c r="OG3" s="45"/>
      <c r="OH3" s="45"/>
      <c r="OI3" s="45"/>
      <c r="OJ3" s="45"/>
      <c r="OK3" s="45"/>
      <c r="OL3" s="45"/>
      <c r="OM3" s="45"/>
      <c r="ON3" s="45"/>
      <c r="OO3" s="45"/>
      <c r="OP3" s="45"/>
      <c r="OQ3" s="45"/>
      <c r="OR3" s="45"/>
      <c r="OS3" s="45"/>
      <c r="OT3" s="45"/>
      <c r="OU3" s="45"/>
      <c r="OV3" s="45"/>
      <c r="OW3" s="45"/>
      <c r="OX3" s="45"/>
      <c r="OY3" s="45"/>
      <c r="OZ3" s="45"/>
      <c r="PA3" s="45"/>
      <c r="PB3" s="45"/>
      <c r="PC3" s="45"/>
      <c r="PD3" s="45"/>
      <c r="PE3" s="45"/>
      <c r="PF3" s="45"/>
      <c r="PG3" s="45"/>
      <c r="PH3" s="45"/>
      <c r="PI3" s="45"/>
      <c r="PJ3" s="45"/>
      <c r="PK3" s="45"/>
      <c r="PL3" s="45"/>
      <c r="PM3" s="45"/>
      <c r="PN3" s="45"/>
      <c r="PO3" s="45"/>
      <c r="PP3" s="45"/>
      <c r="PQ3" s="45"/>
      <c r="PR3" s="45"/>
      <c r="PS3" s="45"/>
      <c r="PT3" s="45"/>
      <c r="PU3" s="45"/>
      <c r="PV3" s="45"/>
      <c r="PW3" s="45"/>
      <c r="PX3" s="45"/>
      <c r="PY3" s="45"/>
      <c r="PZ3" s="45"/>
      <c r="QA3" s="45"/>
      <c r="QB3" s="45"/>
      <c r="QC3" s="45"/>
      <c r="QD3" s="45"/>
      <c r="QE3" s="45"/>
      <c r="QF3" s="45"/>
      <c r="QG3" s="45"/>
      <c r="QH3" s="45"/>
      <c r="QI3" s="45"/>
      <c r="QJ3" s="45"/>
      <c r="QK3" s="45"/>
      <c r="QL3" s="45"/>
      <c r="QM3" s="45"/>
      <c r="QN3" s="45"/>
      <c r="QO3" s="45"/>
      <c r="QP3" s="45"/>
      <c r="QQ3" s="45"/>
      <c r="QR3" s="45"/>
      <c r="QS3" s="45"/>
      <c r="QT3" s="45"/>
      <c r="QU3" s="45"/>
      <c r="QV3" s="45"/>
      <c r="QW3" s="45"/>
      <c r="QX3" s="45"/>
      <c r="QY3" s="45"/>
      <c r="QZ3" s="45"/>
      <c r="RA3" s="45"/>
      <c r="RB3" s="45"/>
      <c r="RC3" s="45"/>
      <c r="RD3" s="45"/>
      <c r="RE3" s="45"/>
      <c r="RF3" s="45"/>
      <c r="RG3" s="45"/>
      <c r="RH3" s="45"/>
      <c r="RI3" s="45"/>
      <c r="RJ3" s="45"/>
      <c r="RK3" s="45"/>
      <c r="RL3" s="45"/>
      <c r="RM3" s="45"/>
      <c r="RN3" s="45"/>
      <c r="RO3" s="45"/>
      <c r="RP3" s="45"/>
      <c r="RQ3" s="45"/>
      <c r="RR3" s="45"/>
      <c r="RS3" s="45"/>
      <c r="RT3" s="45"/>
      <c r="RU3" s="45"/>
      <c r="RV3" s="45"/>
      <c r="RW3" s="45"/>
      <c r="RX3" s="45"/>
      <c r="RY3" s="45"/>
      <c r="RZ3" s="45"/>
      <c r="SA3" s="45"/>
      <c r="SB3" s="45"/>
      <c r="SC3" s="45"/>
      <c r="SD3" s="45"/>
      <c r="SE3" s="45"/>
      <c r="SF3" s="45"/>
      <c r="SG3" s="45"/>
      <c r="SH3" s="45"/>
      <c r="SI3" s="45"/>
      <c r="SJ3" s="45"/>
      <c r="SK3" s="45"/>
      <c r="SL3" s="45"/>
      <c r="SM3" s="45"/>
      <c r="SN3" s="45"/>
      <c r="SO3" s="45"/>
      <c r="SP3" s="45"/>
      <c r="SQ3" s="45"/>
      <c r="SR3" s="45"/>
      <c r="SS3" s="45"/>
      <c r="ST3" s="45"/>
      <c r="SU3" s="45"/>
      <c r="SV3" s="45"/>
      <c r="SW3" s="45"/>
      <c r="SX3" s="45"/>
      <c r="SY3" s="45"/>
      <c r="SZ3" s="45"/>
      <c r="TA3" s="45"/>
      <c r="TB3" s="45"/>
      <c r="TC3" s="45"/>
      <c r="TD3" s="45"/>
      <c r="TE3" s="45"/>
      <c r="TF3" s="45"/>
      <c r="TG3" s="45"/>
      <c r="TH3" s="45"/>
      <c r="TI3" s="45"/>
      <c r="TJ3" s="45"/>
      <c r="TK3" s="45"/>
      <c r="TL3" s="45"/>
      <c r="TM3" s="45"/>
      <c r="TN3" s="45"/>
      <c r="TO3" s="45"/>
      <c r="TP3" s="45"/>
      <c r="TQ3" s="45"/>
      <c r="TR3" s="45"/>
      <c r="TS3" s="45"/>
      <c r="TT3" s="45"/>
      <c r="TU3" s="45"/>
      <c r="TV3" s="45"/>
      <c r="TW3" s="45"/>
      <c r="TX3" s="45"/>
      <c r="TY3" s="45"/>
      <c r="TZ3" s="45"/>
      <c r="UA3" s="45"/>
      <c r="UB3" s="45"/>
      <c r="UC3" s="45"/>
      <c r="UD3" s="45"/>
      <c r="UE3" s="45"/>
      <c r="UF3" s="45"/>
      <c r="UG3" s="45"/>
      <c r="UH3" s="45"/>
      <c r="UI3" s="45"/>
      <c r="UJ3" s="45"/>
      <c r="UK3" s="45"/>
      <c r="UL3" s="45"/>
      <c r="UM3" s="45"/>
      <c r="UN3" s="45"/>
      <c r="UO3" s="45"/>
      <c r="UP3" s="45"/>
      <c r="UQ3" s="45"/>
      <c r="UR3" s="45"/>
      <c r="US3" s="45"/>
      <c r="UT3" s="45"/>
      <c r="UU3" s="45"/>
      <c r="UV3" s="45"/>
      <c r="UW3" s="45"/>
      <c r="UX3" s="45"/>
      <c r="UY3" s="45"/>
      <c r="UZ3" s="45"/>
      <c r="VA3" s="45"/>
      <c r="VB3" s="45"/>
      <c r="VC3" s="45"/>
      <c r="VD3" s="45"/>
      <c r="VE3" s="45"/>
      <c r="VF3" s="45"/>
      <c r="VG3" s="45"/>
      <c r="VH3" s="45"/>
      <c r="VI3" s="45"/>
      <c r="VJ3" s="45"/>
      <c r="VK3" s="45"/>
      <c r="VL3" s="45"/>
      <c r="VM3" s="45"/>
      <c r="VN3" s="45"/>
      <c r="VO3" s="45"/>
      <c r="VP3" s="45"/>
      <c r="VQ3" s="45"/>
      <c r="VR3" s="45"/>
      <c r="VS3" s="45"/>
      <c r="VT3" s="45"/>
      <c r="VU3" s="45"/>
      <c r="VV3" s="45"/>
      <c r="VW3" s="45"/>
      <c r="VX3" s="45"/>
      <c r="VY3" s="45"/>
      <c r="VZ3" s="45"/>
      <c r="WA3" s="45"/>
      <c r="WB3" s="45"/>
      <c r="WC3" s="45"/>
      <c r="WD3" s="45"/>
      <c r="WE3" s="45"/>
      <c r="WF3" s="45"/>
      <c r="WG3" s="45"/>
      <c r="WH3" s="45"/>
      <c r="WI3" s="45"/>
      <c r="WJ3" s="45"/>
      <c r="WK3" s="45"/>
      <c r="WL3" s="45"/>
      <c r="WM3" s="45"/>
      <c r="WN3" s="45"/>
      <c r="WO3" s="45"/>
      <c r="WP3" s="45"/>
      <c r="WQ3" s="45"/>
      <c r="WR3" s="45"/>
      <c r="WS3" s="45"/>
      <c r="WT3" s="45"/>
      <c r="WU3" s="45"/>
      <c r="WV3" s="45"/>
      <c r="WW3" s="45"/>
      <c r="WX3" s="45"/>
      <c r="WY3" s="45"/>
      <c r="WZ3" s="45"/>
      <c r="XA3" s="45"/>
      <c r="XB3" s="45"/>
      <c r="XC3" s="45"/>
      <c r="XD3" s="45"/>
      <c r="XE3" s="45"/>
      <c r="XF3" s="45"/>
      <c r="XG3" s="45"/>
      <c r="XH3" s="45"/>
      <c r="XI3" s="45"/>
      <c r="XJ3" s="45"/>
      <c r="XK3" s="45"/>
      <c r="XL3" s="45"/>
      <c r="XM3" s="45"/>
      <c r="XN3" s="45"/>
      <c r="XO3" s="45"/>
      <c r="XP3" s="45"/>
      <c r="XQ3" s="45"/>
      <c r="XR3" s="45"/>
      <c r="XS3" s="45"/>
      <c r="XT3" s="45"/>
      <c r="XU3" s="45"/>
      <c r="XV3" s="45"/>
      <c r="XW3" s="45"/>
      <c r="XX3" s="45"/>
      <c r="XY3" s="45"/>
      <c r="XZ3" s="45"/>
      <c r="YA3" s="45"/>
      <c r="YB3" s="45"/>
      <c r="YC3" s="45"/>
      <c r="YD3" s="45"/>
      <c r="YE3" s="45"/>
      <c r="YF3" s="45"/>
      <c r="YG3" s="45"/>
      <c r="YH3" s="45"/>
      <c r="YI3" s="45"/>
      <c r="YJ3" s="45"/>
      <c r="YK3" s="45"/>
      <c r="YL3" s="45"/>
      <c r="YM3" s="45"/>
      <c r="YN3" s="45"/>
      <c r="YO3" s="45"/>
      <c r="YP3" s="45"/>
      <c r="YQ3" s="45"/>
      <c r="YR3" s="45"/>
      <c r="YS3" s="45"/>
      <c r="YT3" s="45"/>
      <c r="YU3" s="45"/>
      <c r="YV3" s="45"/>
      <c r="YW3" s="45"/>
      <c r="YX3" s="45"/>
      <c r="YY3" s="45"/>
      <c r="YZ3" s="45"/>
      <c r="ZA3" s="45"/>
      <c r="ZB3" s="45"/>
      <c r="ZC3" s="45"/>
      <c r="ZD3" s="45"/>
      <c r="ZE3" s="45"/>
      <c r="ZF3" s="45"/>
      <c r="ZG3" s="45"/>
      <c r="ZH3" s="45"/>
      <c r="ZI3" s="45"/>
      <c r="ZJ3" s="45"/>
      <c r="ZK3" s="45"/>
      <c r="ZL3" s="45"/>
      <c r="ZM3" s="45"/>
      <c r="ZN3" s="45"/>
      <c r="ZO3" s="45"/>
      <c r="ZP3" s="45"/>
      <c r="ZQ3" s="45"/>
      <c r="ZR3" s="45"/>
      <c r="ZS3" s="45"/>
      <c r="ZT3" s="45"/>
      <c r="ZU3" s="45"/>
      <c r="ZV3" s="45"/>
      <c r="ZW3" s="45"/>
      <c r="ZX3" s="45"/>
      <c r="ZY3" s="45"/>
      <c r="ZZ3" s="45"/>
      <c r="AAA3" s="45"/>
      <c r="AAB3" s="45"/>
      <c r="AAC3" s="45"/>
      <c r="AAD3" s="45"/>
      <c r="AAE3" s="45"/>
      <c r="AAF3" s="45"/>
      <c r="AAG3" s="45"/>
      <c r="AAH3" s="45"/>
      <c r="AAI3" s="45"/>
      <c r="AAJ3" s="45"/>
      <c r="AAK3" s="45"/>
      <c r="AAL3" s="45"/>
      <c r="AAM3" s="45"/>
      <c r="AAN3" s="45"/>
      <c r="AAO3" s="45"/>
      <c r="AAP3" s="45"/>
      <c r="AAQ3" s="45"/>
      <c r="AAR3" s="45"/>
      <c r="AAS3" s="45"/>
      <c r="AAT3" s="45"/>
      <c r="AAU3" s="45"/>
      <c r="AAV3" s="45"/>
      <c r="AAW3" s="45"/>
      <c r="AAX3" s="45"/>
      <c r="AAY3" s="45"/>
      <c r="AAZ3" s="45"/>
      <c r="ABA3" s="45"/>
      <c r="ABB3" s="45"/>
      <c r="ABC3" s="45"/>
      <c r="ABD3" s="45"/>
      <c r="ABE3" s="45"/>
      <c r="ABF3" s="45"/>
      <c r="ABG3" s="45"/>
      <c r="ABH3" s="45"/>
      <c r="ABI3" s="45"/>
      <c r="ABJ3" s="45"/>
      <c r="ABK3" s="45"/>
      <c r="ABL3" s="45"/>
      <c r="ABM3" s="45"/>
      <c r="ABN3" s="45"/>
      <c r="ABO3" s="45"/>
      <c r="ABP3" s="45"/>
      <c r="ABQ3" s="45"/>
      <c r="ABR3" s="45"/>
      <c r="ABS3" s="45"/>
      <c r="ABT3" s="45"/>
      <c r="ABU3" s="45"/>
      <c r="ABV3" s="45"/>
      <c r="ABW3" s="45"/>
      <c r="ABX3" s="45"/>
      <c r="ABY3" s="45"/>
      <c r="ABZ3" s="45"/>
      <c r="ACA3" s="45"/>
      <c r="ACB3" s="45"/>
      <c r="ACC3" s="45"/>
      <c r="ACD3" s="45"/>
      <c r="ACE3" s="45"/>
      <c r="ACF3" s="45"/>
      <c r="ACG3" s="45"/>
      <c r="ACH3" s="45"/>
      <c r="ACI3" s="45"/>
      <c r="ACJ3" s="45"/>
      <c r="ACK3" s="45"/>
      <c r="ACL3" s="45"/>
      <c r="ACM3" s="45"/>
      <c r="ACN3" s="45"/>
      <c r="ACO3" s="45"/>
      <c r="ACP3" s="45"/>
      <c r="ACQ3" s="45"/>
      <c r="ACR3" s="45"/>
      <c r="ACS3" s="45"/>
      <c r="ACT3" s="45"/>
      <c r="ACU3" s="45"/>
      <c r="ACV3" s="45"/>
      <c r="ACW3" s="45"/>
      <c r="ACX3" s="45"/>
      <c r="ACY3" s="45"/>
      <c r="ACZ3" s="45"/>
      <c r="ADA3" s="45"/>
      <c r="ADB3" s="45"/>
      <c r="ADC3" s="45"/>
      <c r="ADD3" s="45"/>
      <c r="ADE3" s="45"/>
      <c r="ADF3" s="45"/>
      <c r="ADG3" s="45"/>
      <c r="ADH3" s="45"/>
      <c r="ADI3" s="45"/>
      <c r="ADJ3" s="45"/>
      <c r="ADK3" s="45"/>
      <c r="ADL3" s="45"/>
      <c r="ADM3" s="45"/>
      <c r="ADN3" s="45"/>
      <c r="ADO3" s="45"/>
      <c r="ADP3" s="45"/>
      <c r="ADQ3" s="45"/>
      <c r="ADR3" s="45"/>
      <c r="ADS3" s="45"/>
      <c r="ADT3" s="45"/>
      <c r="ADU3" s="45"/>
      <c r="ADV3" s="45"/>
      <c r="ADW3" s="45"/>
      <c r="ADX3" s="45"/>
      <c r="ADY3" s="45"/>
      <c r="ADZ3" s="45"/>
      <c r="AEA3" s="45"/>
      <c r="AEB3" s="45"/>
      <c r="AEC3" s="45"/>
      <c r="AED3" s="45"/>
      <c r="AEE3" s="45"/>
      <c r="AEF3" s="45"/>
      <c r="AEG3" s="45"/>
      <c r="AEH3" s="45"/>
      <c r="AEI3" s="45"/>
      <c r="AEJ3" s="45"/>
      <c r="AEK3" s="45"/>
      <c r="AEL3" s="45"/>
      <c r="AEM3" s="45"/>
      <c r="AEN3" s="45"/>
      <c r="AEO3" s="45"/>
      <c r="AEP3" s="45"/>
      <c r="AEQ3" s="45"/>
      <c r="AER3" s="45"/>
      <c r="AES3" s="45"/>
      <c r="AET3" s="45"/>
      <c r="AEU3" s="45"/>
      <c r="AEV3" s="45"/>
      <c r="AEW3" s="45"/>
      <c r="AEX3" s="45"/>
      <c r="AEY3" s="45"/>
      <c r="AEZ3" s="45"/>
      <c r="AFA3" s="45"/>
      <c r="AFB3" s="45"/>
      <c r="AFC3" s="45"/>
      <c r="AFD3" s="45"/>
      <c r="AFE3" s="45"/>
      <c r="AFF3" s="45"/>
      <c r="AFG3" s="45"/>
      <c r="AFH3" s="45"/>
      <c r="AFI3" s="45"/>
      <c r="AFJ3" s="45"/>
      <c r="AFK3" s="45"/>
      <c r="AFL3" s="45"/>
      <c r="AFM3" s="45"/>
      <c r="AFN3" s="45"/>
      <c r="AFO3" s="45"/>
      <c r="AFP3" s="45"/>
      <c r="AFQ3" s="45"/>
      <c r="AFR3" s="45"/>
      <c r="AFS3" s="45"/>
      <c r="AFT3" s="45"/>
      <c r="AFU3" s="45"/>
      <c r="AFV3" s="45"/>
      <c r="AFW3" s="45"/>
      <c r="AFX3" s="45"/>
      <c r="AFY3" s="45"/>
      <c r="AFZ3" s="45"/>
      <c r="AGA3" s="45"/>
      <c r="AGB3" s="45"/>
      <c r="AGC3" s="45"/>
      <c r="AGD3" s="45"/>
      <c r="AGE3" s="45"/>
      <c r="AGF3" s="45"/>
      <c r="AGG3" s="45"/>
      <c r="AGH3" s="45"/>
      <c r="AGI3" s="45"/>
      <c r="AGJ3" s="45"/>
      <c r="AGK3" s="45"/>
      <c r="AGL3" s="45"/>
      <c r="AGM3" s="45"/>
      <c r="AGN3" s="45"/>
      <c r="AGO3" s="45"/>
      <c r="AGP3" s="45"/>
      <c r="AGQ3" s="45"/>
      <c r="AGR3" s="45"/>
      <c r="AGS3" s="45"/>
      <c r="AGT3" s="45"/>
      <c r="AGU3" s="45"/>
      <c r="AGV3" s="45"/>
      <c r="AGW3" s="45"/>
      <c r="AGX3" s="45"/>
      <c r="AGY3" s="45"/>
      <c r="AGZ3" s="45"/>
      <c r="AHA3" s="45"/>
      <c r="AHB3" s="45"/>
      <c r="AHC3" s="45"/>
      <c r="AHD3" s="45"/>
      <c r="AHE3" s="45"/>
      <c r="AHF3" s="45"/>
      <c r="AHG3" s="45"/>
      <c r="AHH3" s="45"/>
      <c r="AHI3" s="45"/>
      <c r="AHJ3" s="45"/>
      <c r="AHK3" s="45"/>
      <c r="AHL3" s="45"/>
      <c r="AHM3" s="45"/>
      <c r="AHN3" s="45"/>
      <c r="AHO3" s="45"/>
      <c r="AHP3" s="45"/>
      <c r="AHQ3" s="45"/>
      <c r="AHR3" s="45"/>
      <c r="AHS3" s="45"/>
      <c r="AHT3" s="45"/>
      <c r="AHU3" s="45"/>
      <c r="AHV3" s="45"/>
      <c r="AHW3" s="45"/>
      <c r="AHX3" s="45"/>
      <c r="AHY3" s="45"/>
      <c r="AHZ3" s="45"/>
      <c r="AIA3" s="45"/>
      <c r="AIB3" s="45"/>
      <c r="AIC3" s="45"/>
      <c r="AID3" s="45"/>
      <c r="AIE3" s="45"/>
      <c r="AIF3" s="45"/>
      <c r="AIG3" s="45"/>
      <c r="AIH3" s="45"/>
      <c r="AII3" s="45"/>
      <c r="AIJ3" s="45"/>
      <c r="AIK3" s="45"/>
      <c r="AIL3" s="45"/>
      <c r="AIM3" s="45"/>
      <c r="AIN3" s="45"/>
      <c r="AIO3" s="45"/>
      <c r="AIP3" s="45"/>
      <c r="AIQ3" s="45"/>
      <c r="AIR3" s="45"/>
      <c r="AIS3" s="45"/>
      <c r="AIT3" s="45"/>
      <c r="AIU3" s="45"/>
      <c r="AIV3" s="45"/>
      <c r="AIW3" s="45"/>
      <c r="AIX3" s="45"/>
      <c r="AIY3" s="45"/>
      <c r="AIZ3" s="45"/>
      <c r="AJA3" s="45"/>
      <c r="AJB3" s="45"/>
      <c r="AJC3" s="45"/>
      <c r="AJD3" s="45"/>
      <c r="AJE3" s="45"/>
      <c r="AJF3" s="45"/>
      <c r="AJG3" s="45"/>
      <c r="AJH3" s="45"/>
      <c r="AJI3" s="45"/>
      <c r="AJJ3" s="45"/>
      <c r="AJK3" s="45"/>
      <c r="AJL3" s="45"/>
      <c r="AJM3" s="45"/>
      <c r="AJN3" s="45"/>
      <c r="AJO3" s="45"/>
      <c r="AJP3" s="45"/>
      <c r="AJQ3" s="45"/>
      <c r="AJR3" s="45"/>
      <c r="AJS3" s="45"/>
      <c r="AJT3" s="45"/>
      <c r="AJU3" s="45"/>
      <c r="AJV3" s="45"/>
      <c r="AJW3" s="45"/>
      <c r="AJX3" s="45"/>
      <c r="AJY3" s="45"/>
      <c r="AJZ3" s="45"/>
      <c r="AKA3" s="45"/>
      <c r="AKB3" s="45"/>
      <c r="AKC3" s="45"/>
      <c r="AKD3" s="45"/>
      <c r="AKE3" s="45"/>
      <c r="AKF3" s="45"/>
      <c r="AKG3" s="45"/>
      <c r="AKH3" s="45"/>
      <c r="AKI3" s="45"/>
      <c r="AKJ3" s="45"/>
      <c r="AKK3" s="45"/>
      <c r="AKL3" s="45"/>
      <c r="AKM3" s="45"/>
      <c r="AKN3" s="45"/>
      <c r="AKO3" s="45"/>
      <c r="AKP3" s="45"/>
      <c r="AKQ3" s="45"/>
      <c r="AKR3" s="45"/>
      <c r="AKS3" s="45"/>
      <c r="AKT3" s="45"/>
      <c r="AKU3" s="45"/>
      <c r="AKV3" s="45"/>
      <c r="AKW3" s="45"/>
      <c r="AKX3" s="45"/>
      <c r="AKY3" s="45"/>
      <c r="AKZ3" s="45"/>
      <c r="ALA3" s="45"/>
      <c r="ALB3" s="45"/>
      <c r="ALC3" s="45"/>
      <c r="ALD3" s="45"/>
      <c r="ALE3" s="45"/>
      <c r="ALF3" s="45"/>
      <c r="ALG3" s="45"/>
      <c r="ALH3" s="45"/>
      <c r="ALI3" s="45"/>
      <c r="ALJ3" s="45"/>
      <c r="ALK3" s="45"/>
      <c r="ALL3" s="45"/>
      <c r="ALM3" s="45"/>
      <c r="ALN3" s="45"/>
      <c r="ALO3" s="45"/>
      <c r="ALP3" s="45"/>
      <c r="ALQ3" s="45"/>
      <c r="ALR3" s="45"/>
      <c r="ALS3" s="45"/>
      <c r="ALT3" s="45"/>
      <c r="ALU3" s="45"/>
      <c r="ALV3" s="45"/>
      <c r="ALW3" s="45"/>
      <c r="ALX3" s="45"/>
      <c r="ALY3" s="45"/>
      <c r="ALZ3" s="45"/>
      <c r="AMA3" s="45"/>
      <c r="AMB3" s="45"/>
      <c r="AMC3" s="45"/>
      <c r="AMD3" s="45"/>
      <c r="AME3" s="45"/>
      <c r="AMF3" s="45"/>
      <c r="AMG3" s="45"/>
      <c r="AMH3" s="45"/>
      <c r="AMI3" s="45"/>
      <c r="AMJ3" s="45"/>
      <c r="AMK3" s="45"/>
      <c r="AML3" s="45"/>
      <c r="AMM3" s="45"/>
      <c r="AMN3" s="45"/>
      <c r="AMO3" s="45"/>
      <c r="AMP3" s="45"/>
      <c r="AMQ3" s="45"/>
      <c r="AMR3" s="45"/>
      <c r="AMS3" s="45"/>
      <c r="AMT3" s="45"/>
      <c r="AMU3" s="45"/>
      <c r="AMV3" s="45"/>
      <c r="AMW3" s="45"/>
      <c r="AMX3" s="45"/>
      <c r="AMY3" s="45"/>
      <c r="AMZ3" s="45"/>
      <c r="ANA3" s="45"/>
      <c r="ANB3" s="45"/>
      <c r="ANC3" s="45"/>
      <c r="AND3" s="45"/>
      <c r="ANE3" s="45"/>
      <c r="ANF3" s="45"/>
      <c r="ANG3" s="45"/>
      <c r="ANH3" s="45"/>
      <c r="ANI3" s="45"/>
      <c r="ANJ3" s="45"/>
      <c r="ANK3" s="45"/>
      <c r="ANL3" s="45"/>
      <c r="ANM3" s="45"/>
      <c r="ANN3" s="45"/>
      <c r="ANO3" s="45"/>
      <c r="ANP3" s="45"/>
      <c r="ANQ3" s="45"/>
      <c r="ANR3" s="45"/>
      <c r="ANS3" s="45"/>
      <c r="ANT3" s="45"/>
      <c r="ANU3" s="45"/>
      <c r="ANV3" s="45"/>
      <c r="ANW3" s="45"/>
      <c r="ANX3" s="45"/>
      <c r="ANY3" s="45"/>
      <c r="ANZ3" s="45"/>
      <c r="AOA3" s="45"/>
      <c r="AOB3" s="45"/>
      <c r="AOC3" s="45"/>
      <c r="AOD3" s="45"/>
      <c r="AOE3" s="45"/>
      <c r="AOF3" s="45"/>
      <c r="AOG3" s="45"/>
      <c r="AOH3" s="45"/>
      <c r="AOI3" s="45"/>
      <c r="AOJ3" s="45"/>
      <c r="AOK3" s="45"/>
      <c r="AOL3" s="45"/>
      <c r="AOM3" s="45"/>
      <c r="AON3" s="45"/>
      <c r="AOO3" s="45"/>
      <c r="AOP3" s="45"/>
      <c r="AOQ3" s="45"/>
      <c r="AOR3" s="45"/>
      <c r="AOS3" s="45"/>
      <c r="AOT3" s="45"/>
      <c r="AOU3" s="45"/>
      <c r="AOV3" s="45"/>
      <c r="AOW3" s="45"/>
      <c r="AOX3" s="45"/>
      <c r="AOY3" s="45"/>
      <c r="AOZ3" s="45"/>
      <c r="APA3" s="45"/>
      <c r="APB3" s="45"/>
      <c r="APC3" s="45"/>
      <c r="APD3" s="45"/>
      <c r="APE3" s="45"/>
      <c r="APF3" s="45"/>
      <c r="APG3" s="45"/>
      <c r="APH3" s="45"/>
      <c r="API3" s="45"/>
      <c r="APJ3" s="45"/>
      <c r="APK3" s="45"/>
      <c r="APL3" s="45"/>
      <c r="APM3" s="45"/>
      <c r="APN3" s="45"/>
      <c r="APO3" s="45"/>
      <c r="APP3" s="45"/>
      <c r="APQ3" s="45"/>
      <c r="APR3" s="45"/>
      <c r="APS3" s="45"/>
      <c r="APT3" s="45"/>
      <c r="APU3" s="45"/>
      <c r="APV3" s="45"/>
      <c r="APW3" s="45"/>
      <c r="APX3" s="45"/>
      <c r="APY3" s="45"/>
      <c r="APZ3" s="45"/>
      <c r="AQA3" s="45"/>
      <c r="AQB3" s="45"/>
      <c r="AQC3" s="45"/>
      <c r="AQD3" s="45"/>
      <c r="AQE3" s="45"/>
      <c r="AQF3" s="45"/>
      <c r="AQG3" s="45"/>
      <c r="AQH3" s="45"/>
      <c r="AQI3" s="45"/>
      <c r="AQJ3" s="45"/>
      <c r="AQK3" s="45"/>
      <c r="AQL3" s="45"/>
      <c r="AQM3" s="45"/>
      <c r="AQN3" s="45"/>
      <c r="AQO3" s="45"/>
      <c r="AQP3" s="45"/>
      <c r="AQQ3" s="45"/>
      <c r="AQR3" s="45"/>
      <c r="AQS3" s="45"/>
      <c r="AQT3" s="45"/>
      <c r="AQU3" s="45"/>
      <c r="AQV3" s="45"/>
      <c r="AQW3" s="45"/>
      <c r="AQX3" s="45"/>
      <c r="AQY3" s="45"/>
      <c r="AQZ3" s="45"/>
      <c r="ARA3" s="45"/>
      <c r="ARB3" s="45"/>
      <c r="ARC3" s="45"/>
      <c r="ARD3" s="45"/>
      <c r="ARE3" s="45"/>
      <c r="ARF3" s="45"/>
      <c r="ARG3" s="45"/>
      <c r="ARH3" s="45"/>
      <c r="ARI3" s="45"/>
      <c r="ARJ3" s="45"/>
      <c r="ARK3" s="45"/>
      <c r="ARL3" s="45"/>
      <c r="ARM3" s="45"/>
      <c r="ARN3" s="45"/>
      <c r="ARO3" s="45"/>
      <c r="ARP3" s="45"/>
      <c r="ARQ3" s="45"/>
      <c r="ARR3" s="45"/>
      <c r="ARS3" s="45"/>
      <c r="ART3" s="45"/>
      <c r="ARU3" s="45"/>
      <c r="ARV3" s="45"/>
      <c r="ARW3" s="45"/>
      <c r="ARX3" s="45"/>
      <c r="ARY3" s="45"/>
      <c r="ARZ3" s="45"/>
      <c r="ASA3" s="45"/>
      <c r="ASB3" s="45"/>
      <c r="ASC3" s="45"/>
      <c r="ASD3" s="45"/>
      <c r="ASE3" s="45"/>
      <c r="ASF3" s="45"/>
      <c r="ASG3" s="45"/>
      <c r="ASH3" s="45"/>
      <c r="ASI3" s="45"/>
      <c r="ASJ3" s="45"/>
      <c r="ASK3" s="45"/>
      <c r="ASL3" s="45"/>
      <c r="ASM3" s="45"/>
      <c r="ASN3" s="45"/>
      <c r="ASO3" s="45"/>
      <c r="ASP3" s="45"/>
      <c r="ASQ3" s="45"/>
      <c r="ASR3" s="45"/>
      <c r="ASS3" s="45"/>
      <c r="AST3" s="45"/>
      <c r="ASU3" s="45"/>
      <c r="ASV3" s="45"/>
      <c r="ASW3" s="45"/>
      <c r="ASX3" s="45"/>
      <c r="ASY3" s="45"/>
      <c r="ASZ3" s="45"/>
      <c r="ATA3" s="45"/>
      <c r="ATB3" s="45"/>
      <c r="ATC3" s="45"/>
      <c r="ATD3" s="45"/>
      <c r="ATE3" s="45"/>
      <c r="ATF3" s="45"/>
      <c r="ATG3" s="45"/>
      <c r="ATH3" s="45"/>
      <c r="ATI3" s="45"/>
      <c r="ATJ3" s="45"/>
      <c r="ATK3" s="45"/>
      <c r="ATL3" s="45"/>
      <c r="ATM3" s="45"/>
      <c r="ATN3" s="45"/>
      <c r="ATO3" s="45"/>
      <c r="ATP3" s="45"/>
      <c r="ATQ3" s="45"/>
      <c r="ATR3" s="45"/>
      <c r="ATS3" s="45"/>
      <c r="ATT3" s="45"/>
      <c r="ATU3" s="45"/>
      <c r="ATV3" s="45"/>
      <c r="ATW3" s="45"/>
      <c r="ATX3" s="45"/>
      <c r="ATY3" s="45"/>
      <c r="ATZ3" s="45"/>
      <c r="AUA3" s="45"/>
      <c r="AUB3" s="45"/>
      <c r="AUC3" s="45"/>
      <c r="AUD3" s="45"/>
      <c r="AUE3" s="45"/>
      <c r="AUF3" s="45"/>
      <c r="AUG3" s="45"/>
      <c r="AUH3" s="45"/>
      <c r="AUI3" s="45"/>
      <c r="AUJ3" s="45"/>
      <c r="AUK3" s="45"/>
      <c r="AUL3" s="45"/>
      <c r="AUM3" s="45"/>
      <c r="AUN3" s="45"/>
      <c r="AUO3" s="45"/>
      <c r="AUP3" s="45"/>
      <c r="AUQ3" s="45"/>
      <c r="AUR3" s="45"/>
      <c r="AUS3" s="45"/>
      <c r="AUT3" s="45"/>
      <c r="AUU3" s="45"/>
      <c r="AUV3" s="45"/>
      <c r="AUW3" s="45"/>
      <c r="AUX3" s="45"/>
      <c r="AUY3" s="45"/>
      <c r="AUZ3" s="45"/>
      <c r="AVA3" s="45"/>
      <c r="AVB3" s="45"/>
      <c r="AVC3" s="45"/>
      <c r="AVD3" s="45"/>
      <c r="AVE3" s="45"/>
      <c r="AVF3" s="45"/>
      <c r="AVG3" s="45"/>
      <c r="AVH3" s="45"/>
      <c r="AVI3" s="45"/>
      <c r="AVJ3" s="45"/>
      <c r="AVK3" s="45"/>
      <c r="AVL3" s="45"/>
      <c r="AVM3" s="45"/>
      <c r="AVN3" s="45"/>
      <c r="AVO3" s="45"/>
      <c r="AVP3" s="45"/>
      <c r="AVQ3" s="45"/>
      <c r="AVR3" s="45"/>
      <c r="AVS3" s="45"/>
      <c r="AVT3" s="45"/>
      <c r="AVU3" s="45"/>
      <c r="AVV3" s="45"/>
      <c r="AVW3" s="45"/>
      <c r="AVX3" s="45"/>
      <c r="AVY3" s="45"/>
      <c r="AVZ3" s="45"/>
      <c r="AWA3" s="45"/>
      <c r="AWB3" s="45"/>
      <c r="AWC3" s="45"/>
      <c r="AWD3" s="45"/>
      <c r="AWE3" s="45"/>
      <c r="AWF3" s="45"/>
      <c r="AWG3" s="45"/>
      <c r="AWH3" s="45"/>
      <c r="AWI3" s="45"/>
      <c r="AWJ3" s="45"/>
      <c r="AWK3" s="45"/>
      <c r="AWL3" s="45"/>
      <c r="AWM3" s="45"/>
      <c r="AWN3" s="45"/>
      <c r="AWO3" s="45"/>
      <c r="AWP3" s="45"/>
      <c r="AWQ3" s="45"/>
      <c r="AWR3" s="45"/>
      <c r="AWS3" s="45"/>
      <c r="AWT3" s="45"/>
      <c r="AWU3" s="45"/>
      <c r="AWV3" s="45"/>
      <c r="AWW3" s="45"/>
      <c r="AWX3" s="45"/>
      <c r="AWY3" s="45"/>
      <c r="AWZ3" s="45"/>
      <c r="AXA3" s="45"/>
      <c r="AXB3" s="45"/>
      <c r="AXC3" s="45"/>
      <c r="AXD3" s="45"/>
      <c r="AXE3" s="45"/>
      <c r="AXF3" s="45"/>
      <c r="AXG3" s="45"/>
      <c r="AXH3" s="45"/>
      <c r="AXI3" s="45"/>
      <c r="AXJ3" s="45"/>
      <c r="AXK3" s="45"/>
      <c r="AXL3" s="45"/>
      <c r="AXM3" s="45"/>
      <c r="AXN3" s="45"/>
      <c r="AXO3" s="45"/>
      <c r="AXP3" s="45"/>
      <c r="AXQ3" s="45"/>
      <c r="AXR3" s="45"/>
      <c r="AXS3" s="45"/>
      <c r="AXT3" s="45"/>
      <c r="AXU3" s="45"/>
      <c r="AXV3" s="45"/>
      <c r="AXW3" s="45"/>
      <c r="AXX3" s="45"/>
      <c r="AXY3" s="45"/>
      <c r="AXZ3" s="45"/>
      <c r="AYA3" s="45"/>
      <c r="AYB3" s="45"/>
      <c r="AYC3" s="45"/>
      <c r="AYD3" s="45"/>
      <c r="AYE3" s="45"/>
      <c r="AYF3" s="45"/>
      <c r="AYG3" s="45"/>
      <c r="AYH3" s="45"/>
      <c r="AYI3" s="45"/>
      <c r="AYJ3" s="45"/>
      <c r="AYK3" s="45"/>
      <c r="AYL3" s="45"/>
      <c r="AYM3" s="45"/>
      <c r="AYN3" s="45"/>
      <c r="AYO3" s="45"/>
      <c r="AYP3" s="45"/>
      <c r="AYQ3" s="45"/>
      <c r="AYR3" s="45"/>
      <c r="AYS3" s="45"/>
      <c r="AYT3" s="45"/>
      <c r="AYU3" s="45"/>
      <c r="AYV3" s="45"/>
      <c r="AYW3" s="45"/>
      <c r="AYX3" s="45"/>
      <c r="AYY3" s="45"/>
      <c r="AYZ3" s="45"/>
      <c r="AZA3" s="45"/>
      <c r="AZB3" s="45"/>
      <c r="AZC3" s="45"/>
      <c r="AZD3" s="45"/>
      <c r="AZE3" s="45"/>
      <c r="AZF3" s="45"/>
      <c r="AZG3" s="45"/>
      <c r="AZH3" s="45"/>
      <c r="AZI3" s="45"/>
      <c r="AZJ3" s="45"/>
      <c r="AZK3" s="45"/>
      <c r="AZL3" s="45"/>
      <c r="AZM3" s="45"/>
      <c r="AZN3" s="45"/>
      <c r="AZO3" s="45"/>
      <c r="AZP3" s="45"/>
      <c r="AZQ3" s="45"/>
      <c r="AZR3" s="45"/>
      <c r="AZS3" s="45"/>
      <c r="AZT3" s="45"/>
      <c r="AZU3" s="45"/>
      <c r="AZV3" s="45"/>
      <c r="AZW3" s="45"/>
      <c r="AZX3" s="45"/>
      <c r="AZY3" s="45"/>
      <c r="AZZ3" s="45"/>
      <c r="BAA3" s="45"/>
      <c r="BAB3" s="45"/>
      <c r="BAC3" s="45"/>
      <c r="BAD3" s="45"/>
      <c r="BAE3" s="45"/>
      <c r="BAF3" s="45"/>
      <c r="BAG3" s="45"/>
      <c r="BAH3" s="45"/>
      <c r="BAI3" s="45"/>
      <c r="BAJ3" s="45"/>
      <c r="BAK3" s="45"/>
      <c r="BAL3" s="45"/>
      <c r="BAM3" s="45"/>
      <c r="BAN3" s="45"/>
      <c r="BAO3" s="45"/>
      <c r="BAP3" s="45"/>
      <c r="BAQ3" s="45"/>
      <c r="BAR3" s="45"/>
      <c r="BAS3" s="45"/>
      <c r="BAT3" s="45"/>
      <c r="BAU3" s="45"/>
      <c r="BAV3" s="45"/>
      <c r="BAW3" s="45"/>
      <c r="BAX3" s="45"/>
      <c r="BAY3" s="45"/>
      <c r="BAZ3" s="45"/>
      <c r="BBA3" s="45"/>
      <c r="BBB3" s="45"/>
      <c r="BBC3" s="45"/>
      <c r="BBD3" s="45"/>
      <c r="BBE3" s="45"/>
      <c r="BBF3" s="45"/>
      <c r="BBG3" s="45"/>
      <c r="BBH3" s="45"/>
      <c r="BBI3" s="45"/>
      <c r="BBJ3" s="45"/>
      <c r="BBK3" s="45"/>
      <c r="BBL3" s="45"/>
      <c r="BBM3" s="45"/>
      <c r="BBN3" s="45"/>
      <c r="BBO3" s="45"/>
      <c r="BBP3" s="45"/>
      <c r="BBQ3" s="45"/>
      <c r="BBR3" s="45"/>
      <c r="BBS3" s="45"/>
      <c r="BBT3" s="45"/>
      <c r="BBU3" s="45"/>
      <c r="BBV3" s="45"/>
      <c r="BBW3" s="45"/>
      <c r="BBX3" s="45"/>
      <c r="BBY3" s="45"/>
      <c r="BBZ3" s="45"/>
      <c r="BCA3" s="45"/>
      <c r="BCB3" s="45"/>
      <c r="BCC3" s="45"/>
      <c r="BCD3" s="45"/>
      <c r="BCE3" s="45"/>
      <c r="BCF3" s="45"/>
      <c r="BCG3" s="45"/>
      <c r="BCH3" s="45"/>
      <c r="BCI3" s="45"/>
      <c r="BCJ3" s="45"/>
      <c r="BCK3" s="45"/>
      <c r="BCL3" s="45"/>
      <c r="BCM3" s="45"/>
      <c r="BCN3" s="45"/>
      <c r="BCO3" s="45"/>
      <c r="BCP3" s="45"/>
      <c r="BCQ3" s="45"/>
      <c r="BCR3" s="45"/>
      <c r="BCS3" s="45"/>
      <c r="BCT3" s="45"/>
      <c r="BCU3" s="45"/>
      <c r="BCV3" s="45"/>
      <c r="BCW3" s="45"/>
      <c r="BCX3" s="45"/>
      <c r="BCY3" s="45"/>
      <c r="BCZ3" s="45"/>
      <c r="BDA3" s="45"/>
      <c r="BDB3" s="45"/>
      <c r="BDC3" s="45"/>
      <c r="BDD3" s="45"/>
      <c r="BDE3" s="45"/>
      <c r="BDF3" s="45"/>
      <c r="BDG3" s="45"/>
      <c r="BDH3" s="45"/>
      <c r="BDI3" s="45"/>
      <c r="BDJ3" s="45"/>
      <c r="BDK3" s="45"/>
      <c r="BDL3" s="45"/>
      <c r="BDM3" s="45"/>
      <c r="BDN3" s="45"/>
      <c r="BDO3" s="45"/>
      <c r="BDP3" s="45"/>
      <c r="BDQ3" s="45"/>
      <c r="BDR3" s="45"/>
      <c r="BDS3" s="45"/>
      <c r="BDT3" s="45"/>
      <c r="BDU3" s="45"/>
      <c r="BDV3" s="45"/>
      <c r="BDW3" s="45"/>
      <c r="BDX3" s="45"/>
      <c r="BDY3" s="45"/>
      <c r="BDZ3" s="45"/>
      <c r="BEA3" s="45"/>
      <c r="BEB3" s="45"/>
      <c r="BEC3" s="45"/>
      <c r="BED3" s="45"/>
      <c r="BEE3" s="45"/>
      <c r="BEF3" s="45"/>
      <c r="BEG3" s="45"/>
      <c r="BEH3" s="45"/>
      <c r="BEI3" s="45"/>
      <c r="BEJ3" s="45"/>
      <c r="BEK3" s="45"/>
      <c r="BEL3" s="45"/>
      <c r="BEM3" s="45"/>
      <c r="BEN3" s="45"/>
      <c r="BEO3" s="45"/>
      <c r="BEP3" s="45"/>
      <c r="BEQ3" s="45"/>
      <c r="BER3" s="45"/>
      <c r="BES3" s="45"/>
      <c r="BET3" s="45"/>
      <c r="BEU3" s="45"/>
      <c r="BEV3" s="45"/>
      <c r="BEW3" s="45"/>
      <c r="BEX3" s="45"/>
      <c r="BEY3" s="45"/>
      <c r="BEZ3" s="45"/>
      <c r="BFA3" s="45"/>
      <c r="BFB3" s="45"/>
      <c r="BFC3" s="45"/>
      <c r="BFD3" s="45"/>
      <c r="BFE3" s="45"/>
      <c r="BFF3" s="45"/>
      <c r="BFG3" s="45"/>
      <c r="BFH3" s="45"/>
      <c r="BFI3" s="45"/>
      <c r="BFJ3" s="45"/>
      <c r="BFK3" s="45"/>
      <c r="BFL3" s="45"/>
      <c r="BFM3" s="45"/>
      <c r="BFN3" s="45"/>
      <c r="BFO3" s="45"/>
      <c r="BFP3" s="45"/>
      <c r="BFQ3" s="45"/>
      <c r="BFR3" s="45"/>
      <c r="BFS3" s="45"/>
      <c r="BFT3" s="45"/>
      <c r="BFU3" s="45"/>
      <c r="BFV3" s="45"/>
      <c r="BFW3" s="45"/>
      <c r="BFX3" s="45"/>
      <c r="BFY3" s="45"/>
      <c r="BFZ3" s="45"/>
      <c r="BGA3" s="45"/>
      <c r="BGB3" s="45"/>
      <c r="BGC3" s="45"/>
      <c r="BGD3" s="45"/>
      <c r="BGE3" s="45"/>
      <c r="BGF3" s="45"/>
      <c r="BGG3" s="45"/>
      <c r="BGH3" s="45"/>
      <c r="BGI3" s="45"/>
      <c r="BGJ3" s="45"/>
      <c r="BGK3" s="45"/>
      <c r="BGL3" s="45"/>
      <c r="BGM3" s="45"/>
      <c r="BGN3" s="45"/>
      <c r="BGO3" s="45"/>
      <c r="BGP3" s="45"/>
      <c r="BGQ3" s="45"/>
      <c r="BGR3" s="45"/>
      <c r="BGS3" s="45"/>
      <c r="BGT3" s="45"/>
      <c r="BGU3" s="45"/>
      <c r="BGV3" s="45"/>
      <c r="BGW3" s="45"/>
      <c r="BGX3" s="45"/>
      <c r="BGY3" s="45"/>
      <c r="BGZ3" s="45"/>
      <c r="BHA3" s="45"/>
      <c r="BHB3" s="45"/>
      <c r="BHC3" s="45"/>
      <c r="BHD3" s="45"/>
      <c r="BHE3" s="45"/>
      <c r="BHF3" s="45"/>
      <c r="BHG3" s="45"/>
      <c r="BHH3" s="45"/>
      <c r="BHI3" s="45"/>
      <c r="BHJ3" s="45"/>
      <c r="BHK3" s="45"/>
      <c r="BHL3" s="45"/>
      <c r="BHM3" s="45"/>
      <c r="BHN3" s="45"/>
      <c r="BHO3" s="45"/>
      <c r="BHP3" s="45"/>
      <c r="BHQ3" s="45"/>
      <c r="BHR3" s="45"/>
      <c r="BHS3" s="45"/>
      <c r="BHT3" s="45"/>
      <c r="BHU3" s="45"/>
      <c r="BHV3" s="45"/>
      <c r="BHW3" s="45"/>
      <c r="BHX3" s="45"/>
      <c r="BHY3" s="45"/>
      <c r="BHZ3" s="45"/>
      <c r="BIA3" s="45"/>
      <c r="BIB3" s="45"/>
      <c r="BIC3" s="45"/>
      <c r="BID3" s="45"/>
      <c r="BIE3" s="45"/>
      <c r="BIF3" s="45"/>
      <c r="BIG3" s="45"/>
      <c r="BIH3" s="45"/>
      <c r="BII3" s="45"/>
      <c r="BIJ3" s="45"/>
      <c r="BIK3" s="45"/>
      <c r="BIL3" s="45"/>
      <c r="BIM3" s="45"/>
      <c r="BIN3" s="45"/>
      <c r="BIO3" s="45"/>
      <c r="BIP3" s="45"/>
      <c r="BIQ3" s="45"/>
      <c r="BIR3" s="45"/>
      <c r="BIS3" s="45"/>
      <c r="BIT3" s="45"/>
      <c r="BIU3" s="45"/>
      <c r="BIV3" s="45"/>
      <c r="BIW3" s="45"/>
      <c r="BIX3" s="45"/>
      <c r="BIY3" s="45"/>
      <c r="BIZ3" s="45"/>
      <c r="BJA3" s="45"/>
      <c r="BJB3" s="45"/>
      <c r="BJC3" s="45"/>
      <c r="BJD3" s="45"/>
      <c r="BJE3" s="45"/>
      <c r="BJF3" s="45"/>
      <c r="BJG3" s="45"/>
      <c r="BJH3" s="45"/>
      <c r="BJI3" s="45"/>
      <c r="BJJ3" s="45"/>
      <c r="BJK3" s="45"/>
      <c r="BJL3" s="45"/>
      <c r="BJM3" s="45"/>
      <c r="BJN3" s="45"/>
      <c r="BJO3" s="45"/>
      <c r="BJP3" s="45"/>
      <c r="BJQ3" s="45"/>
      <c r="BJR3" s="45"/>
      <c r="BJS3" s="45"/>
      <c r="BJT3" s="45"/>
      <c r="BJU3" s="45"/>
      <c r="BJV3" s="45"/>
      <c r="BJW3" s="45"/>
      <c r="BJX3" s="45"/>
      <c r="BJY3" s="45"/>
      <c r="BJZ3" s="45"/>
      <c r="BKA3" s="45"/>
      <c r="BKB3" s="45"/>
      <c r="BKC3" s="45"/>
      <c r="BKD3" s="45"/>
      <c r="BKE3" s="45"/>
      <c r="BKF3" s="45"/>
      <c r="BKG3" s="45"/>
      <c r="BKH3" s="45"/>
      <c r="BKI3" s="45"/>
      <c r="BKJ3" s="45"/>
      <c r="BKK3" s="45"/>
      <c r="BKL3" s="45"/>
      <c r="BKM3" s="45"/>
      <c r="BKN3" s="45"/>
      <c r="BKO3" s="45"/>
      <c r="BKP3" s="45"/>
      <c r="BKQ3" s="45"/>
      <c r="BKR3" s="45"/>
      <c r="BKS3" s="45"/>
      <c r="BKT3" s="45"/>
      <c r="BKU3" s="45"/>
      <c r="BKV3" s="45"/>
      <c r="BKW3" s="45"/>
      <c r="BKX3" s="45"/>
      <c r="BKY3" s="45"/>
      <c r="BKZ3" s="45"/>
      <c r="BLA3" s="45"/>
      <c r="BLB3" s="45"/>
      <c r="BLC3" s="45"/>
      <c r="BLD3" s="45"/>
      <c r="BLE3" s="45"/>
      <c r="BLF3" s="45"/>
      <c r="BLG3" s="45"/>
      <c r="BLH3" s="45"/>
      <c r="BLI3" s="45"/>
      <c r="BLJ3" s="45"/>
      <c r="BLK3" s="45"/>
      <c r="BLL3" s="45"/>
      <c r="BLM3" s="45"/>
      <c r="BLN3" s="45"/>
      <c r="BLO3" s="45"/>
      <c r="BLP3" s="45"/>
      <c r="BLQ3" s="45"/>
      <c r="BLR3" s="45"/>
      <c r="BLS3" s="45"/>
      <c r="BLT3" s="45"/>
      <c r="BLU3" s="45"/>
      <c r="BLV3" s="45"/>
      <c r="BLW3" s="45"/>
      <c r="BLX3" s="45"/>
      <c r="BLY3" s="45"/>
      <c r="BLZ3" s="45"/>
      <c r="BMA3" s="45"/>
      <c r="BMB3" s="45"/>
      <c r="BMC3" s="45"/>
      <c r="BMD3" s="45"/>
      <c r="BME3" s="45"/>
      <c r="BMF3" s="45"/>
      <c r="BMG3" s="45"/>
      <c r="BMH3" s="45"/>
      <c r="BMI3" s="45"/>
      <c r="BMJ3" s="45"/>
      <c r="BMK3" s="45"/>
      <c r="BML3" s="45"/>
      <c r="BMM3" s="45"/>
      <c r="BMN3" s="45"/>
      <c r="BMO3" s="45"/>
      <c r="BMP3" s="45"/>
      <c r="BMQ3" s="45"/>
      <c r="BMR3" s="45"/>
      <c r="BMS3" s="45"/>
      <c r="BMT3" s="45"/>
      <c r="BMU3" s="45"/>
      <c r="BMV3" s="45"/>
      <c r="BMW3" s="45"/>
      <c r="BMX3" s="45"/>
      <c r="BMY3" s="45"/>
      <c r="BMZ3" s="45"/>
      <c r="BNA3" s="45"/>
      <c r="BNB3" s="45"/>
      <c r="BNC3" s="45"/>
      <c r="BND3" s="45"/>
      <c r="BNE3" s="45"/>
      <c r="BNF3" s="45"/>
      <c r="BNG3" s="45"/>
      <c r="BNH3" s="45"/>
      <c r="BNI3" s="45"/>
      <c r="BNJ3" s="45"/>
      <c r="BNK3" s="45"/>
      <c r="BNL3" s="45"/>
      <c r="BNM3" s="45"/>
      <c r="BNN3" s="45"/>
      <c r="BNO3" s="45"/>
      <c r="BNP3" s="45"/>
      <c r="BNQ3" s="45"/>
      <c r="BNR3" s="45"/>
      <c r="BNS3" s="45"/>
      <c r="BNT3" s="45"/>
      <c r="BNU3" s="45"/>
      <c r="BNV3" s="45"/>
      <c r="BNW3" s="45"/>
      <c r="BNX3" s="45"/>
      <c r="BNY3" s="45"/>
      <c r="BNZ3" s="45"/>
      <c r="BOA3" s="45"/>
      <c r="BOB3" s="45"/>
      <c r="BOC3" s="45"/>
      <c r="BOD3" s="45"/>
      <c r="BOE3" s="45"/>
      <c r="BOF3" s="45"/>
      <c r="BOG3" s="45"/>
      <c r="BOH3" s="45"/>
      <c r="BOI3" s="45"/>
      <c r="BOJ3" s="45"/>
      <c r="BOK3" s="45"/>
      <c r="BOL3" s="45"/>
      <c r="BOM3" s="45"/>
      <c r="BON3" s="45"/>
      <c r="BOO3" s="45"/>
      <c r="BOP3" s="45"/>
      <c r="BOQ3" s="45"/>
      <c r="BOR3" s="45"/>
      <c r="BOS3" s="45"/>
      <c r="BOT3" s="45"/>
      <c r="BOU3" s="45"/>
      <c r="BOV3" s="45"/>
      <c r="BOW3" s="45"/>
      <c r="BOX3" s="45"/>
      <c r="BOY3" s="45"/>
      <c r="BOZ3" s="45"/>
      <c r="BPA3" s="45"/>
      <c r="BPB3" s="45"/>
      <c r="BPC3" s="45"/>
      <c r="BPD3" s="45"/>
      <c r="BPE3" s="45"/>
      <c r="BPF3" s="45"/>
      <c r="BPG3" s="45"/>
      <c r="BPH3" s="45"/>
      <c r="BPI3" s="45"/>
      <c r="BPJ3" s="45"/>
      <c r="BPK3" s="45"/>
      <c r="BPL3" s="45"/>
      <c r="BPM3" s="45"/>
      <c r="BPN3" s="45"/>
      <c r="BPO3" s="45"/>
      <c r="BPP3" s="45"/>
      <c r="BPQ3" s="45"/>
      <c r="BPR3" s="45"/>
      <c r="BPS3" s="45"/>
      <c r="BPT3" s="45"/>
      <c r="BPU3" s="45"/>
      <c r="BPV3" s="45"/>
      <c r="BPW3" s="45"/>
      <c r="BPX3" s="45"/>
      <c r="BPY3" s="45"/>
      <c r="BPZ3" s="45"/>
      <c r="BQA3" s="45"/>
      <c r="BQB3" s="45"/>
      <c r="BQC3" s="45"/>
      <c r="BQD3" s="45"/>
      <c r="BQE3" s="45"/>
      <c r="BQF3" s="45"/>
      <c r="BQG3" s="45"/>
      <c r="BQH3" s="45"/>
      <c r="BQI3" s="45"/>
      <c r="BQJ3" s="45"/>
      <c r="BQK3" s="45"/>
      <c r="BQL3" s="45"/>
      <c r="BQM3" s="45"/>
      <c r="BQN3" s="45"/>
      <c r="BQO3" s="45"/>
      <c r="BQP3" s="45"/>
      <c r="BQQ3" s="45"/>
      <c r="BQR3" s="45"/>
      <c r="BQS3" s="45"/>
      <c r="BQT3" s="45"/>
      <c r="BQU3" s="45"/>
      <c r="BQV3" s="45"/>
      <c r="BQW3" s="45"/>
      <c r="BQX3" s="45"/>
      <c r="BQY3" s="45"/>
      <c r="BQZ3" s="45"/>
      <c r="BRA3" s="45"/>
      <c r="BRB3" s="45"/>
      <c r="BRC3" s="45"/>
      <c r="BRD3" s="45"/>
      <c r="BRE3" s="45"/>
      <c r="BRF3" s="45"/>
      <c r="BRG3" s="45"/>
      <c r="BRH3" s="45"/>
      <c r="BRI3" s="45"/>
      <c r="BRJ3" s="45"/>
      <c r="BRK3" s="45"/>
      <c r="BRL3" s="45"/>
      <c r="BRM3" s="45"/>
      <c r="BRN3" s="45"/>
      <c r="BRO3" s="45"/>
      <c r="BRP3" s="45"/>
      <c r="BRQ3" s="45"/>
      <c r="BRR3" s="45"/>
      <c r="BRS3" s="45"/>
      <c r="BRT3" s="45"/>
      <c r="BRU3" s="45"/>
      <c r="BRV3" s="45"/>
      <c r="BRW3" s="45"/>
      <c r="BRX3" s="45"/>
      <c r="BRY3" s="45"/>
      <c r="BRZ3" s="45"/>
      <c r="BSA3" s="45"/>
      <c r="BSB3" s="45"/>
      <c r="BSC3" s="45"/>
      <c r="BSD3" s="45"/>
      <c r="BSE3" s="45"/>
      <c r="BSF3" s="45"/>
      <c r="BSG3" s="45"/>
      <c r="BSH3" s="45"/>
      <c r="BSI3" s="45"/>
      <c r="BSJ3" s="45"/>
      <c r="BSK3" s="45"/>
      <c r="BSL3" s="45"/>
      <c r="BSM3" s="45"/>
      <c r="BSN3" s="45"/>
      <c r="BSO3" s="45"/>
      <c r="BSP3" s="45"/>
      <c r="BSQ3" s="45"/>
      <c r="BSR3" s="45"/>
      <c r="BSS3" s="45"/>
      <c r="BST3" s="45"/>
      <c r="BSU3" s="45"/>
      <c r="BSV3" s="45"/>
      <c r="BSW3" s="45"/>
      <c r="BSX3" s="45"/>
      <c r="BSY3" s="45"/>
      <c r="BSZ3" s="45"/>
      <c r="BTA3" s="45"/>
      <c r="BTB3" s="45"/>
      <c r="BTC3" s="45"/>
      <c r="BTD3" s="45"/>
      <c r="BTE3" s="45"/>
      <c r="BTF3" s="45"/>
      <c r="BTG3" s="45"/>
      <c r="BTH3" s="45"/>
      <c r="BTI3" s="45"/>
      <c r="BTJ3" s="45"/>
      <c r="BTK3" s="45"/>
      <c r="BTL3" s="45"/>
      <c r="BTM3" s="45"/>
      <c r="BTN3" s="45"/>
      <c r="BTO3" s="45"/>
      <c r="BTP3" s="45"/>
      <c r="BTQ3" s="45"/>
      <c r="BTR3" s="45"/>
      <c r="BTS3" s="45"/>
      <c r="BTT3" s="45"/>
      <c r="BTU3" s="45"/>
      <c r="BTV3" s="45"/>
      <c r="BTW3" s="45"/>
      <c r="BTX3" s="45"/>
      <c r="BTY3" s="45"/>
      <c r="BTZ3" s="45"/>
      <c r="BUA3" s="45"/>
      <c r="BUB3" s="45"/>
      <c r="BUC3" s="45"/>
      <c r="BUD3" s="45"/>
      <c r="BUE3" s="45"/>
      <c r="BUF3" s="45"/>
      <c r="BUG3" s="45"/>
      <c r="BUH3" s="45"/>
      <c r="BUI3" s="45"/>
      <c r="BUJ3" s="45"/>
      <c r="BUK3" s="45"/>
      <c r="BUL3" s="45"/>
      <c r="BUM3" s="45"/>
      <c r="BUN3" s="45"/>
      <c r="BUO3" s="45"/>
      <c r="BUP3" s="45"/>
      <c r="BUQ3" s="45"/>
      <c r="BUR3" s="45"/>
      <c r="BUS3" s="45"/>
      <c r="BUT3" s="45"/>
      <c r="BUU3" s="45"/>
      <c r="BUV3" s="45"/>
      <c r="BUW3" s="45"/>
      <c r="BUX3" s="45"/>
      <c r="BUY3" s="45"/>
      <c r="BUZ3" s="45"/>
      <c r="BVA3" s="45"/>
      <c r="BVB3" s="45"/>
      <c r="BVC3" s="45"/>
      <c r="BVD3" s="45"/>
      <c r="BVE3" s="45"/>
      <c r="BVF3" s="45"/>
      <c r="BVG3" s="45"/>
      <c r="BVH3" s="45"/>
      <c r="BVI3" s="45"/>
      <c r="BVJ3" s="45"/>
      <c r="BVK3" s="45"/>
      <c r="BVL3" s="45"/>
      <c r="BVM3" s="45"/>
      <c r="BVN3" s="45"/>
      <c r="BVO3" s="45"/>
      <c r="BVP3" s="45"/>
      <c r="BVQ3" s="45"/>
      <c r="BVR3" s="45"/>
      <c r="BVS3" s="45"/>
      <c r="BVT3" s="45"/>
      <c r="BVU3" s="45"/>
      <c r="BVV3" s="45"/>
      <c r="BVW3" s="45"/>
      <c r="BVX3" s="45"/>
      <c r="BVY3" s="45"/>
      <c r="BVZ3" s="45"/>
      <c r="BWA3" s="45"/>
      <c r="BWB3" s="45"/>
      <c r="BWC3" s="45"/>
      <c r="BWD3" s="45"/>
      <c r="BWE3" s="45"/>
      <c r="BWF3" s="45"/>
      <c r="BWG3" s="45"/>
      <c r="BWH3" s="45"/>
      <c r="BWI3" s="45"/>
      <c r="BWJ3" s="45"/>
      <c r="BWK3" s="45"/>
      <c r="BWL3" s="45"/>
      <c r="BWM3" s="45"/>
      <c r="BWN3" s="45"/>
      <c r="BWO3" s="45"/>
      <c r="BWP3" s="45"/>
      <c r="BWQ3" s="45"/>
      <c r="BWR3" s="45"/>
      <c r="BWS3" s="45"/>
      <c r="BWT3" s="45"/>
      <c r="BWU3" s="45"/>
      <c r="BWV3" s="45"/>
      <c r="BWW3" s="45"/>
      <c r="BWX3" s="45"/>
      <c r="BWY3" s="45"/>
      <c r="BWZ3" s="45"/>
      <c r="BXA3" s="45"/>
      <c r="BXB3" s="45"/>
      <c r="BXC3" s="45"/>
      <c r="BXD3" s="45"/>
      <c r="BXE3" s="45"/>
      <c r="BXF3" s="45"/>
      <c r="BXG3" s="45"/>
      <c r="BXH3" s="45"/>
      <c r="BXI3" s="45"/>
      <c r="BXJ3" s="45"/>
      <c r="BXK3" s="45"/>
      <c r="BXL3" s="45"/>
      <c r="BXM3" s="45"/>
      <c r="BXN3" s="45"/>
      <c r="BXO3" s="45"/>
      <c r="BXP3" s="45"/>
      <c r="BXQ3" s="45"/>
      <c r="BXR3" s="45"/>
      <c r="BXS3" s="45"/>
      <c r="BXT3" s="45"/>
      <c r="BXU3" s="45"/>
      <c r="BXV3" s="45"/>
      <c r="BXW3" s="45"/>
      <c r="BXX3" s="45"/>
      <c r="BXY3" s="45"/>
      <c r="BXZ3" s="45"/>
      <c r="BYA3" s="45"/>
      <c r="BYB3" s="45"/>
      <c r="BYC3" s="45"/>
      <c r="BYD3" s="45"/>
      <c r="BYE3" s="45"/>
      <c r="BYF3" s="45"/>
      <c r="BYG3" s="45"/>
      <c r="BYH3" s="45"/>
      <c r="BYI3" s="45"/>
      <c r="BYJ3" s="45"/>
      <c r="BYK3" s="45"/>
      <c r="BYL3" s="45"/>
      <c r="BYM3" s="45"/>
      <c r="BYN3" s="45"/>
      <c r="BYO3" s="45"/>
      <c r="BYP3" s="45"/>
      <c r="BYQ3" s="45"/>
      <c r="BYR3" s="45"/>
      <c r="BYS3" s="45"/>
      <c r="BYT3" s="45"/>
      <c r="BYU3" s="45"/>
      <c r="BYV3" s="45"/>
      <c r="BYW3" s="45"/>
      <c r="BYX3" s="45"/>
      <c r="BYY3" s="45"/>
      <c r="BYZ3" s="45"/>
      <c r="BZA3" s="45"/>
      <c r="BZB3" s="45"/>
      <c r="BZC3" s="45"/>
      <c r="BZD3" s="45"/>
      <c r="BZE3" s="45"/>
      <c r="BZF3" s="45"/>
      <c r="BZG3" s="45"/>
      <c r="BZH3" s="45"/>
      <c r="BZI3" s="45"/>
      <c r="BZJ3" s="45"/>
      <c r="BZK3" s="45"/>
      <c r="BZL3" s="45"/>
      <c r="BZM3" s="45"/>
      <c r="BZN3" s="45"/>
      <c r="BZO3" s="45"/>
      <c r="BZP3" s="45"/>
      <c r="BZQ3" s="45"/>
      <c r="BZR3" s="45"/>
      <c r="BZS3" s="45"/>
      <c r="BZT3" s="45"/>
      <c r="BZU3" s="45"/>
      <c r="BZV3" s="45"/>
      <c r="BZW3" s="45"/>
      <c r="BZX3" s="45"/>
      <c r="BZY3" s="45"/>
      <c r="BZZ3" s="45"/>
      <c r="CAA3" s="45"/>
      <c r="CAB3" s="45"/>
      <c r="CAC3" s="45"/>
      <c r="CAD3" s="45"/>
      <c r="CAE3" s="45"/>
      <c r="CAF3" s="45"/>
      <c r="CAG3" s="45"/>
      <c r="CAH3" s="45"/>
      <c r="CAI3" s="45"/>
      <c r="CAJ3" s="45"/>
      <c r="CAK3" s="45"/>
      <c r="CAL3" s="45"/>
      <c r="CAM3" s="45"/>
      <c r="CAN3" s="45"/>
      <c r="CAO3" s="45"/>
      <c r="CAP3" s="45"/>
      <c r="CAQ3" s="45"/>
      <c r="CAR3" s="45"/>
      <c r="CAS3" s="45"/>
      <c r="CAT3" s="45"/>
      <c r="CAU3" s="45"/>
      <c r="CAV3" s="45"/>
      <c r="CAW3" s="45"/>
      <c r="CAX3" s="45"/>
      <c r="CAY3" s="45"/>
      <c r="CAZ3" s="45"/>
      <c r="CBA3" s="45"/>
      <c r="CBB3" s="45"/>
      <c r="CBC3" s="45"/>
      <c r="CBD3" s="45"/>
      <c r="CBE3" s="45"/>
      <c r="CBF3" s="45"/>
      <c r="CBG3" s="45"/>
      <c r="CBH3" s="45"/>
      <c r="CBI3" s="45"/>
      <c r="CBJ3" s="45"/>
      <c r="CBK3" s="45"/>
      <c r="CBL3" s="45"/>
      <c r="CBM3" s="45"/>
      <c r="CBN3" s="45"/>
      <c r="CBO3" s="45"/>
      <c r="CBP3" s="45"/>
      <c r="CBQ3" s="45"/>
      <c r="CBR3" s="45"/>
      <c r="CBS3" s="45"/>
      <c r="CBT3" s="45"/>
      <c r="CBU3" s="45"/>
      <c r="CBV3" s="45"/>
      <c r="CBW3" s="45"/>
      <c r="CBX3" s="45"/>
      <c r="CBY3" s="45"/>
      <c r="CBZ3" s="45"/>
      <c r="CCA3" s="45"/>
      <c r="CCB3" s="45"/>
      <c r="CCC3" s="45"/>
      <c r="CCD3" s="45"/>
      <c r="CCE3" s="45"/>
      <c r="CCF3" s="45"/>
      <c r="CCG3" s="45"/>
      <c r="CCH3" s="45"/>
      <c r="CCI3" s="45"/>
      <c r="CCJ3" s="45"/>
      <c r="CCK3" s="45"/>
      <c r="CCL3" s="45"/>
      <c r="CCM3" s="45"/>
      <c r="CCN3" s="45"/>
      <c r="CCO3" s="45"/>
      <c r="CCP3" s="45"/>
      <c r="CCQ3" s="45"/>
      <c r="CCR3" s="45"/>
      <c r="CCS3" s="45"/>
      <c r="CCT3" s="45"/>
      <c r="CCU3" s="45"/>
      <c r="CCV3" s="45"/>
      <c r="CCW3" s="45"/>
      <c r="CCX3" s="45"/>
      <c r="CCY3" s="45"/>
      <c r="CCZ3" s="45"/>
      <c r="CDA3" s="45"/>
      <c r="CDB3" s="45"/>
      <c r="CDC3" s="45"/>
      <c r="CDD3" s="45"/>
      <c r="CDE3" s="45"/>
      <c r="CDF3" s="45"/>
      <c r="CDG3" s="45"/>
      <c r="CDH3" s="45"/>
      <c r="CDI3" s="45"/>
      <c r="CDJ3" s="45"/>
      <c r="CDK3" s="45"/>
      <c r="CDL3" s="45"/>
      <c r="CDM3" s="45"/>
      <c r="CDN3" s="45"/>
      <c r="CDO3" s="45"/>
      <c r="CDP3" s="45"/>
      <c r="CDQ3" s="45"/>
      <c r="CDR3" s="45"/>
      <c r="CDS3" s="45"/>
      <c r="CDT3" s="45"/>
      <c r="CDU3" s="45"/>
      <c r="CDV3" s="45"/>
      <c r="CDW3" s="45"/>
      <c r="CDX3" s="45"/>
      <c r="CDY3" s="45"/>
      <c r="CDZ3" s="45"/>
      <c r="CEA3" s="45"/>
      <c r="CEB3" s="45"/>
      <c r="CEC3" s="45"/>
      <c r="CED3" s="45"/>
      <c r="CEE3" s="45"/>
      <c r="CEF3" s="45"/>
      <c r="CEG3" s="45"/>
      <c r="CEH3" s="45"/>
      <c r="CEI3" s="45"/>
      <c r="CEJ3" s="45"/>
      <c r="CEK3" s="45"/>
      <c r="CEL3" s="45"/>
      <c r="CEM3" s="45"/>
      <c r="CEN3" s="45"/>
      <c r="CEO3" s="45"/>
      <c r="CEP3" s="45"/>
      <c r="CEQ3" s="45"/>
      <c r="CER3" s="45"/>
      <c r="CES3" s="45"/>
      <c r="CET3" s="45"/>
      <c r="CEU3" s="45"/>
      <c r="CEV3" s="45"/>
      <c r="CEW3" s="45"/>
      <c r="CEX3" s="45"/>
      <c r="CEY3" s="45"/>
      <c r="CEZ3" s="45"/>
      <c r="CFA3" s="45"/>
      <c r="CFB3" s="45"/>
      <c r="CFC3" s="45"/>
      <c r="CFD3" s="45"/>
      <c r="CFE3" s="45"/>
      <c r="CFF3" s="45"/>
      <c r="CFG3" s="45"/>
      <c r="CFH3" s="45"/>
      <c r="CFI3" s="45"/>
      <c r="CFJ3" s="45"/>
      <c r="CFK3" s="45"/>
      <c r="CFL3" s="45"/>
      <c r="CFM3" s="45"/>
      <c r="CFN3" s="45"/>
      <c r="CFO3" s="45"/>
      <c r="CFP3" s="45"/>
      <c r="CFQ3" s="45"/>
      <c r="CFR3" s="45"/>
      <c r="CFS3" s="45"/>
      <c r="CFT3" s="45"/>
      <c r="CFU3" s="45"/>
      <c r="CFV3" s="45"/>
      <c r="CFW3" s="45"/>
      <c r="CFX3" s="45"/>
      <c r="CFY3" s="45"/>
      <c r="CFZ3" s="45"/>
      <c r="CGA3" s="45"/>
      <c r="CGB3" s="45"/>
      <c r="CGC3" s="45"/>
      <c r="CGD3" s="45"/>
      <c r="CGE3" s="45"/>
      <c r="CGF3" s="45"/>
      <c r="CGG3" s="45"/>
      <c r="CGH3" s="45"/>
      <c r="CGI3" s="45"/>
      <c r="CGJ3" s="45"/>
      <c r="CGK3" s="45"/>
      <c r="CGL3" s="45"/>
      <c r="CGM3" s="45"/>
      <c r="CGN3" s="45"/>
      <c r="CGO3" s="45"/>
      <c r="CGP3" s="45"/>
      <c r="CGQ3" s="45"/>
      <c r="CGR3" s="45"/>
      <c r="CGS3" s="45"/>
      <c r="CGT3" s="45"/>
      <c r="CGU3" s="45"/>
      <c r="CGV3" s="45"/>
      <c r="CGW3" s="45"/>
      <c r="CGX3" s="45"/>
      <c r="CGY3" s="45"/>
      <c r="CGZ3" s="45"/>
      <c r="CHA3" s="45"/>
      <c r="CHB3" s="45"/>
      <c r="CHC3" s="45"/>
      <c r="CHD3" s="45"/>
      <c r="CHE3" s="45"/>
      <c r="CHF3" s="45"/>
      <c r="CHG3" s="45"/>
      <c r="CHH3" s="45"/>
      <c r="CHI3" s="45"/>
      <c r="CHJ3" s="45"/>
      <c r="CHK3" s="45"/>
      <c r="CHL3" s="45"/>
      <c r="CHM3" s="45"/>
      <c r="CHN3" s="45"/>
      <c r="CHO3" s="45"/>
      <c r="CHP3" s="45"/>
      <c r="CHQ3" s="45"/>
      <c r="CHR3" s="45"/>
      <c r="CHS3" s="45"/>
      <c r="CHT3" s="45"/>
      <c r="CHU3" s="45"/>
      <c r="CHV3" s="45"/>
      <c r="CHW3" s="45"/>
      <c r="CHX3" s="45"/>
      <c r="CHY3" s="45"/>
      <c r="CHZ3" s="45"/>
      <c r="CIA3" s="45"/>
      <c r="CIB3" s="45"/>
      <c r="CIC3" s="45"/>
      <c r="CID3" s="45"/>
      <c r="CIE3" s="45"/>
      <c r="CIF3" s="45"/>
      <c r="CIG3" s="45"/>
      <c r="CIH3" s="45"/>
      <c r="CII3" s="45"/>
      <c r="CIJ3" s="45"/>
      <c r="CIK3" s="45"/>
      <c r="CIL3" s="45"/>
      <c r="CIM3" s="45"/>
      <c r="CIN3" s="45"/>
      <c r="CIO3" s="45"/>
      <c r="CIP3" s="45"/>
      <c r="CIQ3" s="45"/>
      <c r="CIR3" s="45"/>
      <c r="CIS3" s="45"/>
      <c r="CIT3" s="45"/>
      <c r="CIU3" s="45"/>
      <c r="CIV3" s="45"/>
      <c r="CIW3" s="45"/>
      <c r="CIX3" s="45"/>
      <c r="CIY3" s="45"/>
      <c r="CIZ3" s="45"/>
      <c r="CJA3" s="45"/>
      <c r="CJB3" s="45"/>
      <c r="CJC3" s="45"/>
      <c r="CJD3" s="45"/>
      <c r="CJE3" s="45"/>
      <c r="CJF3" s="45"/>
      <c r="CJG3" s="45"/>
      <c r="CJH3" s="45"/>
      <c r="CJI3" s="45"/>
      <c r="CJJ3" s="45"/>
      <c r="CJK3" s="45"/>
      <c r="CJL3" s="45"/>
      <c r="CJM3" s="45"/>
      <c r="CJN3" s="45"/>
      <c r="CJO3" s="45"/>
      <c r="CJP3" s="45"/>
      <c r="CJQ3" s="45"/>
      <c r="CJR3" s="45"/>
      <c r="CJS3" s="45"/>
      <c r="CJT3" s="45"/>
      <c r="CJU3" s="45"/>
      <c r="CJV3" s="45"/>
      <c r="CJW3" s="45"/>
      <c r="CJX3" s="45"/>
      <c r="CJY3" s="45"/>
      <c r="CJZ3" s="45"/>
      <c r="CKA3" s="45"/>
      <c r="CKB3" s="45"/>
      <c r="CKC3" s="45"/>
      <c r="CKD3" s="45"/>
      <c r="CKE3" s="45"/>
      <c r="CKF3" s="45"/>
      <c r="CKG3" s="45"/>
      <c r="CKH3" s="45"/>
      <c r="CKI3" s="45"/>
      <c r="CKJ3" s="45"/>
      <c r="CKK3" s="45"/>
      <c r="CKL3" s="45"/>
      <c r="CKM3" s="45"/>
      <c r="CKN3" s="45"/>
      <c r="CKO3" s="45"/>
      <c r="CKP3" s="45"/>
      <c r="CKQ3" s="45"/>
      <c r="CKR3" s="45"/>
      <c r="CKS3" s="45"/>
      <c r="CKT3" s="45"/>
      <c r="CKU3" s="45"/>
      <c r="CKV3" s="45"/>
      <c r="CKW3" s="45"/>
      <c r="CKX3" s="45"/>
      <c r="CKY3" s="45"/>
      <c r="CKZ3" s="45"/>
      <c r="CLA3" s="45"/>
      <c r="CLB3" s="45"/>
      <c r="CLC3" s="45"/>
      <c r="CLD3" s="45"/>
      <c r="CLE3" s="45"/>
      <c r="CLF3" s="45"/>
      <c r="CLG3" s="45"/>
      <c r="CLH3" s="45"/>
      <c r="CLI3" s="45"/>
      <c r="CLJ3" s="45"/>
      <c r="CLK3" s="45"/>
      <c r="CLL3" s="45"/>
      <c r="CLM3" s="45"/>
      <c r="CLN3" s="45"/>
      <c r="CLO3" s="45"/>
      <c r="CLP3" s="45"/>
      <c r="CLQ3" s="45"/>
      <c r="CLR3" s="45"/>
      <c r="CLS3" s="45"/>
      <c r="CLT3" s="45"/>
      <c r="CLU3" s="45"/>
      <c r="CLV3" s="45"/>
      <c r="CLW3" s="45"/>
      <c r="CLX3" s="45"/>
      <c r="CLY3" s="45"/>
      <c r="CLZ3" s="45"/>
      <c r="CMA3" s="45"/>
      <c r="CMB3" s="45"/>
      <c r="CMC3" s="45"/>
      <c r="CMD3" s="45"/>
      <c r="CME3" s="45"/>
      <c r="CMF3" s="45"/>
      <c r="CMG3" s="45"/>
      <c r="CMH3" s="45"/>
      <c r="CMI3" s="45"/>
      <c r="CMJ3" s="45"/>
      <c r="CMK3" s="45"/>
      <c r="CML3" s="45"/>
      <c r="CMM3" s="45"/>
      <c r="CMN3" s="45"/>
      <c r="CMO3" s="45"/>
      <c r="CMP3" s="45"/>
      <c r="CMQ3" s="45"/>
      <c r="CMR3" s="45"/>
      <c r="CMS3" s="45"/>
      <c r="CMT3" s="45"/>
      <c r="CMU3" s="45"/>
      <c r="CMV3" s="45"/>
      <c r="CMW3" s="45"/>
      <c r="CMX3" s="45"/>
      <c r="CMY3" s="45"/>
      <c r="CMZ3" s="45"/>
      <c r="CNA3" s="45"/>
      <c r="CNB3" s="45"/>
      <c r="CNC3" s="45"/>
      <c r="CND3" s="45"/>
      <c r="CNE3" s="45"/>
      <c r="CNF3" s="45"/>
      <c r="CNG3" s="45"/>
      <c r="CNH3" s="45"/>
      <c r="CNI3" s="45"/>
      <c r="CNJ3" s="45"/>
      <c r="CNK3" s="45"/>
      <c r="CNL3" s="45"/>
      <c r="CNM3" s="45"/>
      <c r="CNN3" s="45"/>
      <c r="CNO3" s="45"/>
      <c r="CNP3" s="45"/>
      <c r="CNQ3" s="45"/>
      <c r="CNR3" s="45"/>
      <c r="CNS3" s="45"/>
      <c r="CNT3" s="45"/>
      <c r="CNU3" s="45"/>
      <c r="CNV3" s="45"/>
      <c r="CNW3" s="45"/>
      <c r="CNX3" s="45"/>
      <c r="CNY3" s="45"/>
      <c r="CNZ3" s="45"/>
      <c r="COA3" s="45"/>
      <c r="COB3" s="45"/>
      <c r="COC3" s="45"/>
      <c r="COD3" s="45"/>
      <c r="COE3" s="45"/>
      <c r="COF3" s="45"/>
      <c r="COG3" s="45"/>
      <c r="COH3" s="45"/>
      <c r="COI3" s="45"/>
      <c r="COJ3" s="45"/>
      <c r="COK3" s="45"/>
      <c r="COL3" s="45"/>
      <c r="COM3" s="45"/>
      <c r="CON3" s="45"/>
      <c r="COO3" s="45"/>
      <c r="COP3" s="45"/>
      <c r="COQ3" s="45"/>
      <c r="COR3" s="45"/>
      <c r="COS3" s="45"/>
      <c r="COT3" s="45"/>
      <c r="COU3" s="45"/>
      <c r="COV3" s="45"/>
      <c r="COW3" s="45"/>
      <c r="COX3" s="45"/>
      <c r="COY3" s="45"/>
      <c r="COZ3" s="45"/>
      <c r="CPA3" s="45"/>
      <c r="CPB3" s="45"/>
      <c r="CPC3" s="45"/>
      <c r="CPD3" s="45"/>
      <c r="CPE3" s="45"/>
      <c r="CPF3" s="45"/>
      <c r="CPG3" s="45"/>
      <c r="CPH3" s="45"/>
      <c r="CPI3" s="45"/>
      <c r="CPJ3" s="45"/>
      <c r="CPK3" s="45"/>
      <c r="CPL3" s="45"/>
      <c r="CPM3" s="45"/>
      <c r="CPN3" s="45"/>
      <c r="CPO3" s="45"/>
      <c r="CPP3" s="45"/>
      <c r="CPQ3" s="45"/>
      <c r="CPR3" s="45"/>
      <c r="CPS3" s="45"/>
      <c r="CPT3" s="45"/>
      <c r="CPU3" s="45"/>
      <c r="CPV3" s="45"/>
      <c r="CPW3" s="45"/>
      <c r="CPX3" s="45"/>
      <c r="CPY3" s="45"/>
      <c r="CPZ3" s="45"/>
      <c r="CQA3" s="45"/>
      <c r="CQB3" s="45"/>
      <c r="CQC3" s="45"/>
      <c r="CQD3" s="45"/>
      <c r="CQE3" s="45"/>
      <c r="CQF3" s="45"/>
      <c r="CQG3" s="45"/>
      <c r="CQH3" s="45"/>
      <c r="CQI3" s="45"/>
      <c r="CQJ3" s="45"/>
      <c r="CQK3" s="45"/>
      <c r="CQL3" s="45"/>
      <c r="CQM3" s="45"/>
      <c r="CQN3" s="45"/>
      <c r="CQO3" s="45"/>
      <c r="CQP3" s="45"/>
      <c r="CQQ3" s="45"/>
      <c r="CQR3" s="45"/>
      <c r="CQS3" s="45"/>
      <c r="CQT3" s="45"/>
      <c r="CQU3" s="45"/>
      <c r="CQV3" s="45"/>
      <c r="CQW3" s="45"/>
      <c r="CQX3" s="45"/>
      <c r="CQY3" s="45"/>
      <c r="CQZ3" s="45"/>
      <c r="CRA3" s="45"/>
      <c r="CRB3" s="45"/>
      <c r="CRC3" s="45"/>
      <c r="CRD3" s="45"/>
      <c r="CRE3" s="45"/>
      <c r="CRF3" s="45"/>
      <c r="CRG3" s="45"/>
      <c r="CRH3" s="45"/>
      <c r="CRI3" s="45"/>
      <c r="CRJ3" s="45"/>
      <c r="CRK3" s="45"/>
      <c r="CRL3" s="45"/>
      <c r="CRM3" s="45"/>
      <c r="CRN3" s="45"/>
      <c r="CRO3" s="45"/>
      <c r="CRP3" s="45"/>
      <c r="CRQ3" s="45"/>
      <c r="CRR3" s="45"/>
      <c r="CRS3" s="45"/>
      <c r="CRT3" s="45"/>
      <c r="CRU3" s="45"/>
      <c r="CRV3" s="45"/>
      <c r="CRW3" s="45"/>
      <c r="CRX3" s="45"/>
      <c r="CRY3" s="45"/>
      <c r="CRZ3" s="45"/>
      <c r="CSA3" s="45"/>
      <c r="CSB3" s="45"/>
      <c r="CSC3" s="45"/>
      <c r="CSD3" s="45"/>
      <c r="CSE3" s="45"/>
      <c r="CSF3" s="45"/>
      <c r="CSG3" s="45"/>
      <c r="CSH3" s="45"/>
      <c r="CSI3" s="45"/>
      <c r="CSJ3" s="45"/>
      <c r="CSK3" s="45"/>
      <c r="CSL3" s="45"/>
      <c r="CSM3" s="45"/>
      <c r="CSN3" s="45"/>
      <c r="CSO3" s="45"/>
      <c r="CSP3" s="45"/>
      <c r="CSQ3" s="45"/>
      <c r="CSR3" s="45"/>
      <c r="CSS3" s="45"/>
      <c r="CST3" s="45"/>
      <c r="CSU3" s="45"/>
      <c r="CSV3" s="45"/>
      <c r="CSW3" s="45"/>
      <c r="CSX3" s="45"/>
      <c r="CSY3" s="45"/>
      <c r="CSZ3" s="45"/>
      <c r="CTA3" s="45"/>
      <c r="CTB3" s="45"/>
      <c r="CTC3" s="45"/>
      <c r="CTD3" s="45"/>
      <c r="CTE3" s="45"/>
      <c r="CTF3" s="45"/>
      <c r="CTG3" s="45"/>
      <c r="CTH3" s="45"/>
      <c r="CTI3" s="45"/>
      <c r="CTJ3" s="45"/>
      <c r="CTK3" s="45"/>
      <c r="CTL3" s="45"/>
      <c r="CTM3" s="45"/>
      <c r="CTN3" s="45"/>
      <c r="CTO3" s="45"/>
      <c r="CTP3" s="45"/>
      <c r="CTQ3" s="45"/>
      <c r="CTR3" s="45"/>
      <c r="CTS3" s="45"/>
      <c r="CTT3" s="45"/>
      <c r="CTU3" s="45"/>
      <c r="CTV3" s="45"/>
      <c r="CTW3" s="45"/>
      <c r="CTX3" s="45"/>
      <c r="CTY3" s="45"/>
      <c r="CTZ3" s="45"/>
      <c r="CUA3" s="45"/>
      <c r="CUB3" s="45"/>
      <c r="CUC3" s="45"/>
      <c r="CUD3" s="45"/>
      <c r="CUE3" s="45"/>
      <c r="CUF3" s="45"/>
      <c r="CUG3" s="45"/>
      <c r="CUH3" s="45"/>
      <c r="CUI3" s="45"/>
      <c r="CUJ3" s="45"/>
      <c r="CUK3" s="45"/>
      <c r="CUL3" s="45"/>
      <c r="CUM3" s="45"/>
      <c r="CUN3" s="45"/>
      <c r="CUO3" s="45"/>
      <c r="CUP3" s="45"/>
      <c r="CUQ3" s="45"/>
      <c r="CUR3" s="45"/>
      <c r="CUS3" s="45"/>
      <c r="CUT3" s="45"/>
      <c r="CUU3" s="45"/>
      <c r="CUV3" s="45"/>
      <c r="CUW3" s="45"/>
      <c r="CUX3" s="45"/>
      <c r="CUY3" s="45"/>
      <c r="CUZ3" s="45"/>
      <c r="CVA3" s="45"/>
      <c r="CVB3" s="45"/>
      <c r="CVC3" s="45"/>
      <c r="CVD3" s="45"/>
      <c r="CVE3" s="45"/>
      <c r="CVF3" s="45"/>
      <c r="CVG3" s="45"/>
      <c r="CVH3" s="45"/>
      <c r="CVI3" s="45"/>
      <c r="CVJ3" s="45"/>
      <c r="CVK3" s="45"/>
      <c r="CVL3" s="45"/>
      <c r="CVM3" s="45"/>
      <c r="CVN3" s="45"/>
      <c r="CVO3" s="45"/>
      <c r="CVP3" s="45"/>
      <c r="CVQ3" s="45"/>
      <c r="CVR3" s="45"/>
      <c r="CVS3" s="45"/>
      <c r="CVT3" s="45"/>
      <c r="CVU3" s="45"/>
      <c r="CVV3" s="45"/>
      <c r="CVW3" s="45"/>
      <c r="CVX3" s="45"/>
      <c r="CVY3" s="45"/>
      <c r="CVZ3" s="45"/>
      <c r="CWA3" s="45"/>
      <c r="CWB3" s="45"/>
      <c r="CWC3" s="45"/>
      <c r="CWD3" s="45"/>
      <c r="CWE3" s="45"/>
      <c r="CWF3" s="45"/>
      <c r="CWG3" s="45"/>
      <c r="CWH3" s="45"/>
      <c r="CWI3" s="45"/>
      <c r="CWJ3" s="45"/>
      <c r="CWK3" s="45"/>
      <c r="CWL3" s="45"/>
      <c r="CWM3" s="45"/>
      <c r="CWN3" s="45"/>
      <c r="CWO3" s="45"/>
      <c r="CWP3" s="45"/>
      <c r="CWQ3" s="45"/>
      <c r="CWR3" s="45"/>
      <c r="CWS3" s="45"/>
      <c r="CWT3" s="45"/>
      <c r="CWU3" s="45"/>
      <c r="CWV3" s="45"/>
      <c r="CWW3" s="45"/>
      <c r="CWX3" s="45"/>
      <c r="CWY3" s="45"/>
      <c r="CWZ3" s="45"/>
      <c r="CXA3" s="45"/>
      <c r="CXB3" s="45"/>
      <c r="CXC3" s="45"/>
      <c r="CXD3" s="45"/>
      <c r="CXE3" s="45"/>
      <c r="CXF3" s="45"/>
      <c r="CXG3" s="45"/>
      <c r="CXH3" s="45"/>
      <c r="CXI3" s="45"/>
      <c r="CXJ3" s="45"/>
      <c r="CXK3" s="45"/>
      <c r="CXL3" s="45"/>
      <c r="CXM3" s="45"/>
      <c r="CXN3" s="45"/>
      <c r="CXO3" s="45"/>
      <c r="CXP3" s="45"/>
      <c r="CXQ3" s="45"/>
      <c r="CXR3" s="45"/>
      <c r="CXS3" s="45"/>
      <c r="CXT3" s="45"/>
      <c r="CXU3" s="45"/>
      <c r="CXV3" s="45"/>
      <c r="CXW3" s="45"/>
      <c r="CXX3" s="45"/>
      <c r="CXY3" s="45"/>
      <c r="CXZ3" s="45"/>
      <c r="CYA3" s="45"/>
      <c r="CYB3" s="45"/>
      <c r="CYC3" s="45"/>
      <c r="CYD3" s="45"/>
      <c r="CYE3" s="45"/>
      <c r="CYF3" s="45"/>
      <c r="CYG3" s="45"/>
      <c r="CYH3" s="45"/>
      <c r="CYI3" s="45"/>
      <c r="CYJ3" s="45"/>
      <c r="CYK3" s="45"/>
      <c r="CYL3" s="45"/>
      <c r="CYM3" s="45"/>
      <c r="CYN3" s="45"/>
      <c r="CYO3" s="45"/>
      <c r="CYP3" s="45"/>
      <c r="CYQ3" s="45"/>
      <c r="CYR3" s="45"/>
      <c r="CYS3" s="45"/>
      <c r="CYT3" s="45"/>
      <c r="CYU3" s="45"/>
      <c r="CYV3" s="45"/>
      <c r="CYW3" s="45"/>
      <c r="CYX3" s="45"/>
      <c r="CYY3" s="45"/>
      <c r="CYZ3" s="45"/>
      <c r="CZA3" s="45"/>
      <c r="CZB3" s="45"/>
      <c r="CZC3" s="45"/>
      <c r="CZD3" s="45"/>
      <c r="CZE3" s="45"/>
      <c r="CZF3" s="45"/>
      <c r="CZG3" s="45"/>
      <c r="CZH3" s="45"/>
      <c r="CZI3" s="45"/>
      <c r="CZJ3" s="45"/>
      <c r="CZK3" s="45"/>
      <c r="CZL3" s="45"/>
      <c r="CZM3" s="45"/>
      <c r="CZN3" s="45"/>
      <c r="CZO3" s="45"/>
      <c r="CZP3" s="45"/>
      <c r="CZQ3" s="45"/>
      <c r="CZR3" s="45"/>
      <c r="CZS3" s="45"/>
      <c r="CZT3" s="45"/>
      <c r="CZU3" s="45"/>
      <c r="CZV3" s="45"/>
      <c r="CZW3" s="45"/>
      <c r="CZX3" s="45"/>
      <c r="CZY3" s="45"/>
      <c r="CZZ3" s="45"/>
      <c r="DAA3" s="45"/>
      <c r="DAB3" s="45"/>
      <c r="DAC3" s="45"/>
      <c r="DAD3" s="45"/>
      <c r="DAE3" s="45"/>
      <c r="DAF3" s="45"/>
      <c r="DAG3" s="45"/>
      <c r="DAH3" s="45"/>
      <c r="DAI3" s="45"/>
      <c r="DAJ3" s="45"/>
      <c r="DAK3" s="45"/>
      <c r="DAL3" s="45"/>
      <c r="DAM3" s="45"/>
      <c r="DAN3" s="45"/>
      <c r="DAO3" s="45"/>
      <c r="DAP3" s="45"/>
      <c r="DAQ3" s="45"/>
      <c r="DAR3" s="45"/>
      <c r="DAS3" s="45"/>
      <c r="DAT3" s="45"/>
      <c r="DAU3" s="45"/>
      <c r="DAV3" s="45"/>
      <c r="DAW3" s="45"/>
      <c r="DAX3" s="45"/>
      <c r="DAY3" s="45"/>
      <c r="DAZ3" s="45"/>
      <c r="DBA3" s="45"/>
      <c r="DBB3" s="45"/>
      <c r="DBC3" s="45"/>
      <c r="DBD3" s="45"/>
      <c r="DBE3" s="45"/>
      <c r="DBF3" s="45"/>
      <c r="DBG3" s="45"/>
      <c r="DBH3" s="45"/>
      <c r="DBI3" s="45"/>
      <c r="DBJ3" s="45"/>
      <c r="DBK3" s="45"/>
      <c r="DBL3" s="45"/>
      <c r="DBM3" s="45"/>
      <c r="DBN3" s="45"/>
      <c r="DBO3" s="45"/>
      <c r="DBP3" s="45"/>
      <c r="DBQ3" s="45"/>
      <c r="DBR3" s="45"/>
      <c r="DBS3" s="45"/>
      <c r="DBT3" s="45"/>
      <c r="DBU3" s="45"/>
      <c r="DBV3" s="45"/>
      <c r="DBW3" s="45"/>
      <c r="DBX3" s="45"/>
      <c r="DBY3" s="45"/>
      <c r="DBZ3" s="45"/>
      <c r="DCA3" s="45"/>
      <c r="DCB3" s="45"/>
      <c r="DCC3" s="45"/>
      <c r="DCD3" s="45"/>
      <c r="DCE3" s="45"/>
      <c r="DCF3" s="45"/>
      <c r="DCG3" s="45"/>
      <c r="DCH3" s="45"/>
      <c r="DCI3" s="45"/>
      <c r="DCJ3" s="45"/>
      <c r="DCK3" s="45"/>
      <c r="DCL3" s="45"/>
      <c r="DCM3" s="45"/>
      <c r="DCN3" s="45"/>
      <c r="DCO3" s="45"/>
      <c r="DCP3" s="45"/>
      <c r="DCQ3" s="45"/>
      <c r="DCR3" s="45"/>
      <c r="DCS3" s="45"/>
      <c r="DCT3" s="45"/>
      <c r="DCU3" s="45"/>
      <c r="DCV3" s="45"/>
      <c r="DCW3" s="45"/>
      <c r="DCX3" s="45"/>
      <c r="DCY3" s="45"/>
      <c r="DCZ3" s="45"/>
      <c r="DDA3" s="45"/>
      <c r="DDB3" s="45"/>
      <c r="DDC3" s="45"/>
      <c r="DDD3" s="45"/>
      <c r="DDE3" s="45"/>
      <c r="DDF3" s="45"/>
      <c r="DDG3" s="45"/>
      <c r="DDH3" s="45"/>
      <c r="DDI3" s="45"/>
      <c r="DDJ3" s="45"/>
      <c r="DDK3" s="45"/>
      <c r="DDL3" s="45"/>
      <c r="DDM3" s="45"/>
      <c r="DDN3" s="45"/>
      <c r="DDO3" s="45"/>
      <c r="DDP3" s="45"/>
      <c r="DDQ3" s="45"/>
      <c r="DDR3" s="45"/>
      <c r="DDS3" s="45"/>
      <c r="DDT3" s="45"/>
      <c r="DDU3" s="45"/>
      <c r="DDV3" s="45"/>
      <c r="DDW3" s="45"/>
      <c r="DDX3" s="45"/>
      <c r="DDY3" s="45"/>
      <c r="DDZ3" s="45"/>
      <c r="DEA3" s="45"/>
      <c r="DEB3" s="45"/>
      <c r="DEC3" s="45"/>
      <c r="DED3" s="45"/>
      <c r="DEE3" s="45"/>
      <c r="DEF3" s="45"/>
      <c r="DEG3" s="45"/>
      <c r="DEH3" s="45"/>
      <c r="DEI3" s="45"/>
      <c r="DEJ3" s="45"/>
      <c r="DEK3" s="45"/>
      <c r="DEL3" s="45"/>
      <c r="DEM3" s="45"/>
      <c r="DEN3" s="45"/>
      <c r="DEO3" s="45"/>
      <c r="DEP3" s="45"/>
      <c r="DEQ3" s="45"/>
      <c r="DER3" s="45"/>
      <c r="DES3" s="45"/>
      <c r="DET3" s="45"/>
      <c r="DEU3" s="45"/>
      <c r="DEV3" s="45"/>
      <c r="DEW3" s="45"/>
      <c r="DEX3" s="45"/>
      <c r="DEY3" s="45"/>
      <c r="DEZ3" s="45"/>
      <c r="DFA3" s="45"/>
      <c r="DFB3" s="45"/>
      <c r="DFC3" s="45"/>
      <c r="DFD3" s="45"/>
      <c r="DFE3" s="45"/>
      <c r="DFF3" s="45"/>
      <c r="DFG3" s="45"/>
      <c r="DFH3" s="45"/>
      <c r="DFI3" s="45"/>
      <c r="DFJ3" s="45"/>
      <c r="DFK3" s="45"/>
      <c r="DFL3" s="45"/>
      <c r="DFM3" s="45"/>
      <c r="DFN3" s="45"/>
      <c r="DFO3" s="45"/>
      <c r="DFP3" s="45"/>
      <c r="DFQ3" s="45"/>
      <c r="DFR3" s="45"/>
      <c r="DFS3" s="45"/>
      <c r="DFT3" s="45"/>
      <c r="DFU3" s="45"/>
      <c r="DFV3" s="45"/>
      <c r="DFW3" s="45"/>
      <c r="DFX3" s="45"/>
      <c r="DFY3" s="45"/>
      <c r="DFZ3" s="45"/>
      <c r="DGA3" s="45"/>
      <c r="DGB3" s="45"/>
      <c r="DGC3" s="45"/>
      <c r="DGD3" s="45"/>
      <c r="DGE3" s="45"/>
      <c r="DGF3" s="45"/>
      <c r="DGG3" s="45"/>
      <c r="DGH3" s="45"/>
      <c r="DGI3" s="45"/>
      <c r="DGJ3" s="45"/>
      <c r="DGK3" s="45"/>
      <c r="DGL3" s="45"/>
      <c r="DGM3" s="45"/>
      <c r="DGN3" s="45"/>
      <c r="DGO3" s="45"/>
      <c r="DGP3" s="45"/>
      <c r="DGQ3" s="45"/>
      <c r="DGR3" s="45"/>
      <c r="DGS3" s="45"/>
      <c r="DGT3" s="45"/>
      <c r="DGU3" s="45"/>
      <c r="DGV3" s="45"/>
      <c r="DGW3" s="45"/>
      <c r="DGX3" s="45"/>
      <c r="DGY3" s="45"/>
      <c r="DGZ3" s="45"/>
      <c r="DHA3" s="45"/>
      <c r="DHB3" s="45"/>
      <c r="DHC3" s="45"/>
      <c r="DHD3" s="45"/>
      <c r="DHE3" s="45"/>
      <c r="DHF3" s="45"/>
      <c r="DHG3" s="45"/>
      <c r="DHH3" s="45"/>
      <c r="DHI3" s="45"/>
      <c r="DHJ3" s="45"/>
      <c r="DHK3" s="45"/>
      <c r="DHL3" s="45"/>
      <c r="DHM3" s="45"/>
      <c r="DHN3" s="45"/>
      <c r="DHO3" s="45"/>
      <c r="DHP3" s="45"/>
      <c r="DHQ3" s="45"/>
      <c r="DHR3" s="45"/>
      <c r="DHS3" s="45"/>
      <c r="DHT3" s="45"/>
      <c r="DHU3" s="45"/>
      <c r="DHV3" s="45"/>
      <c r="DHW3" s="45"/>
      <c r="DHX3" s="45"/>
      <c r="DHY3" s="45"/>
      <c r="DHZ3" s="45"/>
      <c r="DIA3" s="45"/>
      <c r="DIB3" s="45"/>
      <c r="DIC3" s="45"/>
      <c r="DID3" s="45"/>
      <c r="DIE3" s="45"/>
      <c r="DIF3" s="45"/>
      <c r="DIG3" s="45"/>
      <c r="DIH3" s="45"/>
      <c r="DII3" s="45"/>
      <c r="DIJ3" s="45"/>
      <c r="DIK3" s="45"/>
      <c r="DIL3" s="45"/>
      <c r="DIM3" s="45"/>
      <c r="DIN3" s="45"/>
      <c r="DIO3" s="45"/>
      <c r="DIP3" s="45"/>
      <c r="DIQ3" s="45"/>
      <c r="DIR3" s="45"/>
      <c r="DIS3" s="45"/>
      <c r="DIT3" s="45"/>
      <c r="DIU3" s="45"/>
      <c r="DIV3" s="45"/>
      <c r="DIW3" s="45"/>
      <c r="DIX3" s="45"/>
      <c r="DIY3" s="45"/>
      <c r="DIZ3" s="45"/>
      <c r="DJA3" s="45"/>
      <c r="DJB3" s="45"/>
      <c r="DJC3" s="45"/>
      <c r="DJD3" s="45"/>
      <c r="DJE3" s="45"/>
      <c r="DJF3" s="45"/>
      <c r="DJG3" s="45"/>
      <c r="DJH3" s="45"/>
      <c r="DJI3" s="45"/>
      <c r="DJJ3" s="45"/>
      <c r="DJK3" s="45"/>
      <c r="DJL3" s="45"/>
      <c r="DJM3" s="45"/>
      <c r="DJN3" s="45"/>
      <c r="DJO3" s="45"/>
      <c r="DJP3" s="45"/>
      <c r="DJQ3" s="45"/>
      <c r="DJR3" s="45"/>
      <c r="DJS3" s="45"/>
      <c r="DJT3" s="45"/>
      <c r="DJU3" s="45"/>
      <c r="DJV3" s="45"/>
      <c r="DJW3" s="45"/>
      <c r="DJX3" s="45"/>
      <c r="DJY3" s="45"/>
      <c r="DJZ3" s="45"/>
      <c r="DKA3" s="45"/>
      <c r="DKB3" s="45"/>
      <c r="DKC3" s="45"/>
      <c r="DKD3" s="45"/>
      <c r="DKE3" s="45"/>
      <c r="DKF3" s="45"/>
      <c r="DKG3" s="45"/>
      <c r="DKH3" s="45"/>
      <c r="DKI3" s="45"/>
      <c r="DKJ3" s="45"/>
      <c r="DKK3" s="45"/>
      <c r="DKL3" s="45"/>
      <c r="DKM3" s="45"/>
      <c r="DKN3" s="45"/>
      <c r="DKO3" s="45"/>
      <c r="DKP3" s="45"/>
      <c r="DKQ3" s="45"/>
      <c r="DKR3" s="45"/>
      <c r="DKS3" s="45"/>
      <c r="DKT3" s="45"/>
      <c r="DKU3" s="45"/>
      <c r="DKV3" s="45"/>
      <c r="DKW3" s="45"/>
      <c r="DKX3" s="45"/>
      <c r="DKY3" s="45"/>
      <c r="DKZ3" s="45"/>
      <c r="DLA3" s="45"/>
      <c r="DLB3" s="45"/>
      <c r="DLC3" s="45"/>
      <c r="DLD3" s="45"/>
      <c r="DLE3" s="45"/>
      <c r="DLF3" s="45"/>
      <c r="DLG3" s="45"/>
      <c r="DLH3" s="45"/>
      <c r="DLI3" s="45"/>
      <c r="DLJ3" s="45"/>
      <c r="DLK3" s="45"/>
      <c r="DLL3" s="45"/>
      <c r="DLM3" s="45"/>
      <c r="DLN3" s="45"/>
      <c r="DLO3" s="45"/>
      <c r="DLP3" s="45"/>
      <c r="DLQ3" s="45"/>
      <c r="DLR3" s="45"/>
      <c r="DLS3" s="45"/>
      <c r="DLT3" s="45"/>
      <c r="DLU3" s="45"/>
      <c r="DLV3" s="45"/>
      <c r="DLW3" s="45"/>
      <c r="DLX3" s="45"/>
      <c r="DLY3" s="45"/>
      <c r="DLZ3" s="45"/>
      <c r="DMA3" s="45"/>
      <c r="DMB3" s="45"/>
      <c r="DMC3" s="45"/>
      <c r="DMD3" s="45"/>
      <c r="DME3" s="45"/>
      <c r="DMF3" s="45"/>
      <c r="DMG3" s="45"/>
      <c r="DMH3" s="45"/>
      <c r="DMI3" s="45"/>
      <c r="DMJ3" s="45"/>
      <c r="DMK3" s="45"/>
      <c r="DML3" s="45"/>
      <c r="DMM3" s="45"/>
      <c r="DMN3" s="45"/>
      <c r="DMO3" s="45"/>
      <c r="DMP3" s="45"/>
      <c r="DMQ3" s="45"/>
      <c r="DMR3" s="45"/>
      <c r="DMS3" s="45"/>
      <c r="DMT3" s="45"/>
      <c r="DMU3" s="45"/>
      <c r="DMV3" s="45"/>
      <c r="DMW3" s="45"/>
      <c r="DMX3" s="45"/>
      <c r="DMY3" s="45"/>
      <c r="DMZ3" s="45"/>
      <c r="DNA3" s="45"/>
      <c r="DNB3" s="45"/>
      <c r="DNC3" s="45"/>
      <c r="DND3" s="45"/>
      <c r="DNE3" s="45"/>
      <c r="DNF3" s="45"/>
      <c r="DNG3" s="45"/>
      <c r="DNH3" s="45"/>
      <c r="DNI3" s="45"/>
      <c r="DNJ3" s="45"/>
      <c r="DNK3" s="45"/>
      <c r="DNL3" s="45"/>
      <c r="DNM3" s="45"/>
      <c r="DNN3" s="45"/>
      <c r="DNO3" s="45"/>
      <c r="DNP3" s="45"/>
      <c r="DNQ3" s="45"/>
      <c r="DNR3" s="45"/>
      <c r="DNS3" s="45"/>
      <c r="DNT3" s="45"/>
      <c r="DNU3" s="45"/>
      <c r="DNV3" s="45"/>
      <c r="DNW3" s="45"/>
      <c r="DNX3" s="45"/>
      <c r="DNY3" s="45"/>
      <c r="DNZ3" s="45"/>
      <c r="DOA3" s="45"/>
      <c r="DOB3" s="45"/>
      <c r="DOC3" s="45"/>
      <c r="DOD3" s="45"/>
      <c r="DOE3" s="45"/>
      <c r="DOF3" s="45"/>
      <c r="DOG3" s="45"/>
      <c r="DOH3" s="45"/>
      <c r="DOI3" s="45"/>
      <c r="DOJ3" s="45"/>
      <c r="DOK3" s="45"/>
      <c r="DOL3" s="45"/>
      <c r="DOM3" s="45"/>
      <c r="DON3" s="45"/>
      <c r="DOO3" s="45"/>
      <c r="DOP3" s="45"/>
      <c r="DOQ3" s="45"/>
      <c r="DOR3" s="45"/>
      <c r="DOS3" s="45"/>
      <c r="DOT3" s="45"/>
      <c r="DOU3" s="45"/>
      <c r="DOV3" s="45"/>
      <c r="DOW3" s="45"/>
      <c r="DOX3" s="45"/>
      <c r="DOY3" s="45"/>
      <c r="DOZ3" s="45"/>
      <c r="DPA3" s="45"/>
      <c r="DPB3" s="45"/>
      <c r="DPC3" s="45"/>
      <c r="DPD3" s="45"/>
      <c r="DPE3" s="45"/>
      <c r="DPF3" s="45"/>
      <c r="DPG3" s="45"/>
      <c r="DPH3" s="45"/>
      <c r="DPI3" s="45"/>
      <c r="DPJ3" s="45"/>
      <c r="DPK3" s="45"/>
      <c r="DPL3" s="45"/>
      <c r="DPM3" s="45"/>
      <c r="DPN3" s="45"/>
      <c r="DPO3" s="45"/>
      <c r="DPP3" s="45"/>
      <c r="DPQ3" s="45"/>
      <c r="DPR3" s="45"/>
      <c r="DPS3" s="45"/>
      <c r="DPT3" s="45"/>
      <c r="DPU3" s="45"/>
      <c r="DPV3" s="45"/>
      <c r="DPW3" s="45"/>
      <c r="DPX3" s="45"/>
      <c r="DPY3" s="45"/>
      <c r="DPZ3" s="45"/>
      <c r="DQA3" s="45"/>
      <c r="DQB3" s="45"/>
      <c r="DQC3" s="45"/>
      <c r="DQD3" s="45"/>
      <c r="DQE3" s="45"/>
      <c r="DQF3" s="45"/>
      <c r="DQG3" s="45"/>
      <c r="DQH3" s="45"/>
      <c r="DQI3" s="45"/>
      <c r="DQJ3" s="45"/>
      <c r="DQK3" s="45"/>
      <c r="DQL3" s="45"/>
      <c r="DQM3" s="45"/>
      <c r="DQN3" s="45"/>
      <c r="DQO3" s="45"/>
      <c r="DQP3" s="45"/>
      <c r="DQQ3" s="45"/>
      <c r="DQR3" s="45"/>
      <c r="DQS3" s="45"/>
      <c r="DQT3" s="45"/>
      <c r="DQU3" s="45"/>
      <c r="DQV3" s="45"/>
      <c r="DQW3" s="45"/>
      <c r="DQX3" s="45"/>
      <c r="DQY3" s="45"/>
      <c r="DQZ3" s="45"/>
      <c r="DRA3" s="45"/>
      <c r="DRB3" s="45"/>
      <c r="DRC3" s="45"/>
      <c r="DRD3" s="45"/>
      <c r="DRE3" s="45"/>
      <c r="DRF3" s="45"/>
      <c r="DRG3" s="45"/>
      <c r="DRH3" s="45"/>
      <c r="DRI3" s="45"/>
      <c r="DRJ3" s="45"/>
      <c r="DRK3" s="45"/>
      <c r="DRL3" s="45"/>
      <c r="DRM3" s="45"/>
      <c r="DRN3" s="45"/>
      <c r="DRO3" s="45"/>
      <c r="DRP3" s="45"/>
      <c r="DRQ3" s="45"/>
      <c r="DRR3" s="45"/>
      <c r="DRS3" s="45"/>
      <c r="DRT3" s="45"/>
      <c r="DRU3" s="45"/>
      <c r="DRV3" s="45"/>
      <c r="DRW3" s="45"/>
      <c r="DRX3" s="45"/>
      <c r="DRY3" s="45"/>
      <c r="DRZ3" s="45"/>
      <c r="DSA3" s="45"/>
      <c r="DSB3" s="45"/>
      <c r="DSC3" s="45"/>
      <c r="DSD3" s="45"/>
      <c r="DSE3" s="45"/>
      <c r="DSF3" s="45"/>
      <c r="DSG3" s="45"/>
      <c r="DSH3" s="45"/>
      <c r="DSI3" s="45"/>
      <c r="DSJ3" s="45"/>
      <c r="DSK3" s="45"/>
      <c r="DSL3" s="45"/>
      <c r="DSM3" s="45"/>
      <c r="DSN3" s="45"/>
      <c r="DSO3" s="45"/>
      <c r="DSP3" s="45"/>
      <c r="DSQ3" s="45"/>
      <c r="DSR3" s="45"/>
      <c r="DSS3" s="45"/>
      <c r="DST3" s="45"/>
      <c r="DSU3" s="45"/>
      <c r="DSV3" s="45"/>
      <c r="DSW3" s="45"/>
      <c r="DSX3" s="45"/>
      <c r="DSY3" s="45"/>
      <c r="DSZ3" s="45"/>
      <c r="DTA3" s="45"/>
      <c r="DTB3" s="45"/>
      <c r="DTC3" s="45"/>
      <c r="DTD3" s="45"/>
      <c r="DTE3" s="45"/>
      <c r="DTF3" s="45"/>
      <c r="DTG3" s="45"/>
      <c r="DTH3" s="45"/>
      <c r="DTI3" s="45"/>
      <c r="DTJ3" s="45"/>
      <c r="DTK3" s="45"/>
      <c r="DTL3" s="45"/>
      <c r="DTM3" s="45"/>
      <c r="DTN3" s="45"/>
      <c r="DTO3" s="45"/>
      <c r="DTP3" s="45"/>
      <c r="DTQ3" s="45"/>
      <c r="DTR3" s="45"/>
      <c r="DTS3" s="45"/>
      <c r="DTT3" s="45"/>
      <c r="DTU3" s="45"/>
      <c r="DTV3" s="45"/>
      <c r="DTW3" s="45"/>
      <c r="DTX3" s="45"/>
      <c r="DTY3" s="45"/>
      <c r="DTZ3" s="45"/>
      <c r="DUA3" s="45"/>
      <c r="DUB3" s="45"/>
      <c r="DUC3" s="45"/>
      <c r="DUD3" s="45"/>
      <c r="DUE3" s="45"/>
      <c r="DUF3" s="45"/>
      <c r="DUG3" s="45"/>
      <c r="DUH3" s="45"/>
      <c r="DUI3" s="45"/>
      <c r="DUJ3" s="45"/>
      <c r="DUK3" s="45"/>
      <c r="DUL3" s="45"/>
      <c r="DUM3" s="45"/>
      <c r="DUN3" s="45"/>
      <c r="DUO3" s="45"/>
      <c r="DUP3" s="45"/>
      <c r="DUQ3" s="45"/>
      <c r="DUR3" s="45"/>
      <c r="DUS3" s="45"/>
      <c r="DUT3" s="45"/>
      <c r="DUU3" s="45"/>
      <c r="DUV3" s="45"/>
      <c r="DUW3" s="45"/>
      <c r="DUX3" s="45"/>
      <c r="DUY3" s="45"/>
      <c r="DUZ3" s="45"/>
      <c r="DVA3" s="45"/>
      <c r="DVB3" s="45"/>
      <c r="DVC3" s="45"/>
      <c r="DVD3" s="45"/>
      <c r="DVE3" s="45"/>
      <c r="DVF3" s="45"/>
      <c r="DVG3" s="45"/>
      <c r="DVH3" s="45"/>
      <c r="DVI3" s="45"/>
      <c r="DVJ3" s="45"/>
      <c r="DVK3" s="45"/>
      <c r="DVL3" s="45"/>
      <c r="DVM3" s="45"/>
      <c r="DVN3" s="45"/>
      <c r="DVO3" s="45"/>
      <c r="DVP3" s="45"/>
      <c r="DVQ3" s="45"/>
      <c r="DVR3" s="45"/>
      <c r="DVS3" s="45"/>
      <c r="DVT3" s="45"/>
      <c r="DVU3" s="45"/>
      <c r="DVV3" s="45"/>
      <c r="DVW3" s="45"/>
      <c r="DVX3" s="45"/>
      <c r="DVY3" s="45"/>
      <c r="DVZ3" s="45"/>
      <c r="DWA3" s="45"/>
      <c r="DWB3" s="45"/>
      <c r="DWC3" s="45"/>
      <c r="DWD3" s="45"/>
      <c r="DWE3" s="45"/>
      <c r="DWF3" s="45"/>
      <c r="DWG3" s="45"/>
      <c r="DWH3" s="45"/>
      <c r="DWI3" s="45"/>
      <c r="DWJ3" s="45"/>
      <c r="DWK3" s="45"/>
      <c r="DWL3" s="45"/>
      <c r="DWM3" s="45"/>
      <c r="DWN3" s="45"/>
      <c r="DWO3" s="45"/>
      <c r="DWP3" s="45"/>
      <c r="DWQ3" s="45"/>
      <c r="DWR3" s="45"/>
      <c r="DWS3" s="45"/>
      <c r="DWT3" s="45"/>
      <c r="DWU3" s="45"/>
      <c r="DWV3" s="45"/>
      <c r="DWW3" s="45"/>
      <c r="DWX3" s="45"/>
      <c r="DWY3" s="45"/>
      <c r="DWZ3" s="45"/>
      <c r="DXA3" s="45"/>
      <c r="DXB3" s="45"/>
      <c r="DXC3" s="45"/>
      <c r="DXD3" s="45"/>
      <c r="DXE3" s="45"/>
      <c r="DXF3" s="45"/>
      <c r="DXG3" s="45"/>
      <c r="DXH3" s="45"/>
      <c r="DXI3" s="45"/>
      <c r="DXJ3" s="45"/>
      <c r="DXK3" s="45"/>
      <c r="DXL3" s="45"/>
      <c r="DXM3" s="45"/>
      <c r="DXN3" s="45"/>
      <c r="DXO3" s="45"/>
      <c r="DXP3" s="45"/>
      <c r="DXQ3" s="45"/>
      <c r="DXR3" s="45"/>
      <c r="DXS3" s="45"/>
      <c r="DXT3" s="45"/>
      <c r="DXU3" s="45"/>
      <c r="DXV3" s="45"/>
      <c r="DXW3" s="45"/>
      <c r="DXX3" s="45"/>
      <c r="DXY3" s="45"/>
      <c r="DXZ3" s="45"/>
      <c r="DYA3" s="45"/>
      <c r="DYB3" s="45"/>
      <c r="DYC3" s="45"/>
      <c r="DYD3" s="45"/>
      <c r="DYE3" s="45"/>
      <c r="DYF3" s="45"/>
      <c r="DYG3" s="45"/>
      <c r="DYH3" s="45"/>
      <c r="DYI3" s="45"/>
      <c r="DYJ3" s="45"/>
      <c r="DYK3" s="45"/>
      <c r="DYL3" s="45"/>
      <c r="DYM3" s="45"/>
      <c r="DYN3" s="45"/>
      <c r="DYO3" s="45"/>
      <c r="DYP3" s="45"/>
      <c r="DYQ3" s="45"/>
      <c r="DYR3" s="45"/>
      <c r="DYS3" s="45"/>
      <c r="DYT3" s="45"/>
      <c r="DYU3" s="45"/>
      <c r="DYV3" s="45"/>
      <c r="DYW3" s="45"/>
      <c r="DYX3" s="45"/>
      <c r="DYY3" s="45"/>
      <c r="DYZ3" s="45"/>
      <c r="DZA3" s="45"/>
      <c r="DZB3" s="45"/>
      <c r="DZC3" s="45"/>
      <c r="DZD3" s="45"/>
      <c r="DZE3" s="45"/>
      <c r="DZF3" s="45"/>
      <c r="DZG3" s="45"/>
      <c r="DZH3" s="45"/>
      <c r="DZI3" s="45"/>
      <c r="DZJ3" s="45"/>
      <c r="DZK3" s="45"/>
      <c r="DZL3" s="45"/>
      <c r="DZM3" s="45"/>
      <c r="DZN3" s="45"/>
      <c r="DZO3" s="45"/>
      <c r="DZP3" s="45"/>
      <c r="DZQ3" s="45"/>
      <c r="DZR3" s="45"/>
      <c r="DZS3" s="45"/>
      <c r="DZT3" s="45"/>
      <c r="DZU3" s="45"/>
      <c r="DZV3" s="45"/>
      <c r="DZW3" s="45"/>
      <c r="DZX3" s="45"/>
      <c r="DZY3" s="45"/>
      <c r="DZZ3" s="45"/>
      <c r="EAA3" s="45"/>
      <c r="EAB3" s="45"/>
      <c r="EAC3" s="45"/>
      <c r="EAD3" s="69"/>
      <c r="EAE3" s="69"/>
      <c r="EAF3" s="69"/>
      <c r="EAG3" s="45"/>
      <c r="EAH3" s="45"/>
      <c r="EAI3" s="45"/>
      <c r="EAJ3" s="45"/>
      <c r="EAK3" s="45"/>
      <c r="EAL3" s="45"/>
      <c r="EAM3" s="45"/>
      <c r="EAN3" s="45"/>
      <c r="EAO3" s="45"/>
      <c r="EAP3" s="45"/>
      <c r="EAQ3" s="45"/>
      <c r="EAR3" s="45"/>
      <c r="EAS3" s="45"/>
      <c r="EAT3" s="45"/>
      <c r="EAU3" s="45"/>
      <c r="EAV3" s="45"/>
      <c r="EAW3" s="45"/>
      <c r="EAX3" s="45"/>
      <c r="EAY3" s="45"/>
      <c r="EAZ3" s="45"/>
      <c r="EBA3" s="45"/>
      <c r="EBB3" s="45"/>
      <c r="EBC3" s="45"/>
      <c r="EBD3" s="45"/>
      <c r="EBE3" s="45"/>
      <c r="EBF3" s="45"/>
      <c r="EBG3" s="45"/>
      <c r="EBH3" s="45"/>
      <c r="EBI3" s="45"/>
      <c r="EBJ3" s="45"/>
      <c r="EBK3" s="45"/>
      <c r="EBL3" s="45"/>
      <c r="EBM3" s="45"/>
      <c r="EBN3" s="45"/>
      <c r="EBO3" s="45"/>
      <c r="EBP3" s="45"/>
      <c r="EBQ3" s="45"/>
      <c r="EBR3" s="45"/>
      <c r="EBS3" s="45"/>
      <c r="EBT3" s="45"/>
      <c r="EBU3" s="45"/>
      <c r="EBV3" s="45"/>
      <c r="EBW3" s="45"/>
      <c r="EBX3" s="45"/>
      <c r="EBY3" s="45"/>
      <c r="EBZ3" s="45"/>
      <c r="ECA3" s="45"/>
      <c r="ECB3" s="45"/>
      <c r="ECC3" s="45"/>
      <c r="ECD3" s="45"/>
      <c r="ECE3" s="45"/>
      <c r="ECF3" s="45"/>
      <c r="ECG3" s="45"/>
      <c r="ECH3" s="45"/>
      <c r="ECI3" s="45"/>
      <c r="ECJ3" s="45"/>
      <c r="ECK3" s="45"/>
      <c r="ECL3" s="45"/>
      <c r="ECM3" s="45"/>
      <c r="ECN3" s="45"/>
      <c r="ECO3" s="45"/>
      <c r="ECP3" s="45"/>
      <c r="ECQ3" s="45"/>
      <c r="ECR3" s="45"/>
      <c r="ECS3" s="45"/>
      <c r="ECT3" s="45"/>
      <c r="ECU3" s="45"/>
      <c r="ECV3" s="45"/>
      <c r="ECW3" s="45"/>
      <c r="ECX3" s="45"/>
      <c r="ECY3" s="45"/>
      <c r="ECZ3" s="45"/>
      <c r="EDA3" s="45"/>
      <c r="EDB3" s="45"/>
      <c r="EDC3" s="45"/>
      <c r="EDD3" s="45"/>
      <c r="EDE3" s="45"/>
      <c r="EDF3" s="45"/>
      <c r="EDG3" s="45"/>
      <c r="EDH3" s="45"/>
      <c r="EDI3" s="45"/>
      <c r="EDJ3" s="45"/>
      <c r="EDK3" s="45"/>
      <c r="EDL3" s="45"/>
      <c r="EDM3" s="45"/>
      <c r="EDN3" s="45"/>
      <c r="EDO3" s="45"/>
      <c r="EDP3" s="45"/>
      <c r="EDQ3" s="45"/>
      <c r="EDR3" s="45"/>
      <c r="EDS3" s="45"/>
      <c r="EDT3" s="45"/>
      <c r="EDU3" s="45"/>
      <c r="EDV3" s="45"/>
      <c r="EDW3" s="45"/>
      <c r="EDX3" s="45"/>
      <c r="EDY3" s="45"/>
      <c r="EDZ3" s="45"/>
      <c r="EEA3" s="45"/>
      <c r="EEB3" s="45"/>
      <c r="EEC3" s="45"/>
      <c r="EED3" s="45"/>
      <c r="EEE3" s="45"/>
      <c r="EEF3" s="45"/>
      <c r="EEG3" s="45"/>
      <c r="EEH3" s="45"/>
      <c r="EEI3" s="45"/>
      <c r="EEJ3" s="45"/>
      <c r="EEK3" s="45"/>
      <c r="EEL3" s="45"/>
      <c r="EEM3" s="45"/>
      <c r="EEN3" s="45"/>
      <c r="EEO3" s="45"/>
      <c r="EEP3" s="45"/>
      <c r="EEQ3" s="45"/>
      <c r="EER3" s="45"/>
      <c r="EES3" s="45"/>
      <c r="EET3" s="45"/>
      <c r="EEU3" s="45"/>
      <c r="EEV3" s="45"/>
      <c r="EEW3" s="45"/>
      <c r="EEX3" s="45"/>
      <c r="EEY3" s="45"/>
      <c r="EEZ3" s="45"/>
      <c r="EFA3" s="45"/>
      <c r="EFB3" s="45"/>
      <c r="EFC3" s="45"/>
      <c r="EFD3" s="45"/>
      <c r="EFE3" s="45"/>
      <c r="EFF3" s="45"/>
      <c r="EFG3" s="45"/>
      <c r="EFH3" s="45"/>
      <c r="EFI3" s="45"/>
      <c r="EFJ3" s="45"/>
      <c r="EFK3" s="45"/>
      <c r="EFL3" s="45"/>
      <c r="EFM3" s="45"/>
      <c r="EFN3" s="45"/>
      <c r="EFO3" s="45"/>
      <c r="EFP3" s="45"/>
      <c r="EFQ3" s="45"/>
      <c r="EFR3" s="45"/>
      <c r="EFS3" s="45"/>
      <c r="EFT3" s="45"/>
      <c r="EFU3" s="45"/>
      <c r="EFV3" s="45"/>
      <c r="EFW3" s="45"/>
      <c r="EFX3" s="45"/>
      <c r="EFY3" s="45"/>
      <c r="EFZ3" s="45"/>
      <c r="EGA3" s="45"/>
      <c r="EGB3" s="45"/>
      <c r="EGC3" s="45"/>
      <c r="EGD3" s="45"/>
      <c r="EGE3" s="45"/>
      <c r="EGF3" s="45"/>
      <c r="EGG3" s="45"/>
      <c r="EGH3" s="45"/>
      <c r="EGI3" s="45"/>
      <c r="EGJ3" s="45"/>
      <c r="EGK3" s="45"/>
      <c r="EGL3" s="45"/>
      <c r="EGM3" s="45"/>
      <c r="EGN3" s="45"/>
      <c r="EGO3" s="45"/>
      <c r="EGP3" s="45"/>
      <c r="EGQ3" s="45"/>
      <c r="EGR3" s="45"/>
      <c r="EGS3" s="45"/>
      <c r="EGT3" s="45"/>
      <c r="EGU3" s="45"/>
      <c r="EGV3" s="45"/>
      <c r="EGW3" s="45"/>
      <c r="EGX3" s="45"/>
      <c r="EGY3" s="45"/>
      <c r="EGZ3" s="45"/>
      <c r="EHA3" s="45"/>
      <c r="EHB3" s="45"/>
      <c r="EHC3" s="45"/>
      <c r="EHD3" s="45"/>
      <c r="EHE3" s="45"/>
      <c r="EHF3" s="45"/>
      <c r="EHG3" s="45"/>
      <c r="EHH3" s="45"/>
      <c r="EHI3" s="45"/>
      <c r="EHJ3" s="45"/>
      <c r="EHK3" s="45"/>
      <c r="EHL3" s="45"/>
      <c r="EHM3" s="45"/>
      <c r="EHN3" s="45"/>
      <c r="EHO3" s="45"/>
      <c r="EHP3" s="45"/>
      <c r="EHQ3" s="45"/>
      <c r="EHR3" s="45"/>
      <c r="EHS3" s="45"/>
      <c r="EHT3" s="45"/>
      <c r="EHU3" s="45"/>
      <c r="EHV3" s="45"/>
      <c r="EHW3" s="45"/>
      <c r="EHX3" s="45"/>
      <c r="EHY3" s="45"/>
      <c r="EHZ3" s="45"/>
      <c r="EIA3" s="45"/>
      <c r="EIB3" s="45"/>
      <c r="EIC3" s="45"/>
      <c r="EID3" s="45"/>
      <c r="EIE3" s="45"/>
      <c r="EIF3" s="45"/>
      <c r="EIG3" s="45"/>
      <c r="EIH3" s="45"/>
      <c r="EII3" s="45"/>
      <c r="EIJ3" s="45"/>
      <c r="EIK3" s="45"/>
      <c r="EIL3" s="45"/>
      <c r="EIM3" s="45"/>
      <c r="EIN3" s="45"/>
      <c r="EIO3" s="45"/>
      <c r="EIP3" s="45"/>
      <c r="EIQ3" s="45"/>
      <c r="EIR3" s="45"/>
      <c r="EIS3" s="45"/>
      <c r="EIT3" s="45"/>
      <c r="EIU3" s="45"/>
      <c r="EIV3" s="45"/>
      <c r="EIW3" s="45"/>
      <c r="EIX3" s="45"/>
      <c r="EIY3" s="45"/>
      <c r="EIZ3" s="45"/>
      <c r="EJA3" s="45"/>
      <c r="EJB3" s="45"/>
      <c r="EJC3" s="45"/>
      <c r="EJD3" s="45"/>
      <c r="EJE3" s="45"/>
      <c r="EJF3" s="45"/>
      <c r="EJG3" s="45"/>
      <c r="EJH3" s="45"/>
      <c r="EJI3" s="45"/>
      <c r="EJJ3" s="45"/>
      <c r="EJK3" s="45"/>
      <c r="EJL3" s="45"/>
      <c r="EJM3" s="45"/>
      <c r="EJN3" s="45"/>
      <c r="EJO3" s="45"/>
      <c r="EJP3" s="45"/>
      <c r="EJQ3" s="45"/>
      <c r="EJR3" s="45"/>
      <c r="EJS3" s="45"/>
      <c r="EJT3" s="45"/>
      <c r="EJU3" s="45"/>
      <c r="EJV3" s="45"/>
      <c r="EJW3" s="45"/>
      <c r="EJX3" s="45"/>
      <c r="EJY3" s="45"/>
      <c r="EJZ3" s="45"/>
      <c r="EKA3" s="45"/>
      <c r="EKB3" s="45"/>
      <c r="EKC3" s="45"/>
      <c r="EKD3" s="45"/>
      <c r="EKE3" s="45"/>
      <c r="EKF3" s="45"/>
      <c r="EKG3" s="45"/>
      <c r="EKH3" s="45"/>
      <c r="EKI3" s="45"/>
      <c r="EKJ3" s="45"/>
      <c r="EKK3" s="45"/>
      <c r="EKL3" s="45"/>
      <c r="EKM3" s="45"/>
      <c r="EKN3" s="45"/>
      <c r="EKO3" s="45"/>
      <c r="EKP3" s="45"/>
      <c r="EKQ3" s="45"/>
      <c r="EKR3" s="45"/>
      <c r="EKS3" s="45"/>
      <c r="EKT3" s="45"/>
      <c r="EKU3" s="45"/>
      <c r="EKV3" s="45"/>
      <c r="EKW3" s="45"/>
      <c r="EKX3" s="45"/>
      <c r="EKY3" s="45"/>
      <c r="EKZ3" s="45"/>
      <c r="ELA3" s="45"/>
      <c r="ELB3" s="45"/>
      <c r="ELC3" s="45"/>
      <c r="ELD3" s="45"/>
      <c r="ELE3" s="45"/>
      <c r="ELF3" s="45"/>
      <c r="ELG3" s="45"/>
      <c r="ELH3" s="45"/>
      <c r="ELI3" s="45"/>
      <c r="ELJ3" s="45"/>
      <c r="ELK3" s="45"/>
      <c r="ELL3" s="45"/>
      <c r="ELM3" s="45"/>
      <c r="ELN3" s="45"/>
      <c r="ELO3" s="45"/>
      <c r="ELP3" s="45"/>
      <c r="ELQ3" s="45"/>
      <c r="ELR3" s="45"/>
      <c r="ELS3" s="45"/>
      <c r="ELT3" s="45"/>
      <c r="ELU3" s="45"/>
      <c r="ELV3" s="45"/>
      <c r="ELW3" s="45"/>
      <c r="ELX3" s="45"/>
      <c r="ELY3" s="45"/>
      <c r="ELZ3" s="45"/>
      <c r="EMA3" s="45"/>
      <c r="EMB3" s="45"/>
      <c r="EMC3" s="45"/>
      <c r="EMD3" s="45"/>
      <c r="EME3" s="45"/>
      <c r="EMF3" s="45"/>
      <c r="EMG3" s="45"/>
      <c r="EMH3" s="45"/>
      <c r="EMI3" s="45"/>
      <c r="EMJ3" s="45"/>
      <c r="EMK3" s="45"/>
      <c r="EML3" s="45"/>
      <c r="EMM3" s="45"/>
      <c r="EMN3" s="45"/>
      <c r="EMO3" s="45"/>
      <c r="EMP3" s="45"/>
      <c r="EMQ3" s="45"/>
      <c r="EMR3" s="45"/>
      <c r="EMS3" s="45"/>
      <c r="EMT3" s="45"/>
      <c r="EMU3" s="45"/>
      <c r="EMV3" s="45"/>
      <c r="EMW3" s="45"/>
      <c r="EMX3" s="45"/>
      <c r="EMY3" s="45"/>
      <c r="EMZ3" s="45"/>
      <c r="ENA3" s="45"/>
      <c r="ENB3" s="45"/>
      <c r="ENC3" s="45"/>
      <c r="END3" s="45"/>
      <c r="ENE3" s="45"/>
      <c r="ENF3" s="45"/>
      <c r="ENG3" s="45"/>
      <c r="ENH3" s="45"/>
      <c r="ENI3" s="45"/>
      <c r="ENJ3" s="45"/>
      <c r="ENK3" s="45"/>
      <c r="ENL3" s="45"/>
      <c r="ENM3" s="45"/>
      <c r="ENN3" s="45"/>
      <c r="ENO3" s="45"/>
      <c r="ENP3" s="45"/>
      <c r="ENQ3" s="45"/>
      <c r="ENR3" s="45"/>
      <c r="ENS3" s="45"/>
      <c r="ENT3" s="45"/>
      <c r="ENU3" s="45"/>
      <c r="ENV3" s="45"/>
      <c r="ENW3" s="45"/>
      <c r="ENX3" s="45"/>
      <c r="ENY3" s="45"/>
      <c r="ENZ3" s="45"/>
      <c r="EOA3" s="45"/>
      <c r="EOB3" s="45"/>
      <c r="EOC3" s="45"/>
      <c r="EOD3" s="45"/>
      <c r="EOE3" s="45"/>
      <c r="EOF3" s="45"/>
      <c r="EOG3" s="45"/>
      <c r="EOH3" s="45"/>
      <c r="EOI3" s="45"/>
      <c r="EOJ3" s="45"/>
      <c r="EOK3" s="45"/>
      <c r="EOL3" s="45"/>
      <c r="EOM3" s="45"/>
      <c r="EON3" s="45"/>
      <c r="EOO3" s="45"/>
      <c r="EOP3" s="45"/>
      <c r="EOQ3" s="45"/>
      <c r="EOR3" s="45"/>
      <c r="EOS3" s="45"/>
      <c r="EOT3" s="45"/>
      <c r="EOU3" s="45"/>
      <c r="EOV3" s="45"/>
      <c r="EOW3" s="45"/>
      <c r="EOX3" s="45"/>
      <c r="EOY3" s="45"/>
      <c r="EOZ3" s="45"/>
      <c r="EPA3" s="45"/>
      <c r="EPB3" s="45"/>
      <c r="EPC3" s="45"/>
      <c r="EPD3" s="45"/>
      <c r="EPE3" s="45"/>
      <c r="EPF3" s="45"/>
      <c r="EPG3" s="45"/>
      <c r="EPH3" s="45"/>
      <c r="EPI3" s="45"/>
      <c r="EPJ3" s="45"/>
      <c r="EPK3" s="45"/>
      <c r="EPL3" s="45"/>
      <c r="EPM3" s="45"/>
      <c r="EPN3" s="45"/>
      <c r="EPO3" s="45"/>
      <c r="EPP3" s="45"/>
      <c r="EPQ3" s="45"/>
      <c r="EPR3" s="45"/>
      <c r="EPS3" s="45"/>
      <c r="EPT3" s="45"/>
      <c r="EPU3" s="45"/>
      <c r="EPV3" s="45"/>
      <c r="EPW3" s="45"/>
      <c r="EPX3" s="45"/>
      <c r="EPY3" s="45"/>
      <c r="EPZ3" s="45"/>
      <c r="EQA3" s="45"/>
      <c r="EQB3" s="45"/>
      <c r="EQC3" s="45"/>
      <c r="EQD3" s="45"/>
      <c r="EQE3" s="45"/>
      <c r="EQF3" s="45"/>
      <c r="EQG3" s="45"/>
      <c r="EQH3" s="45"/>
      <c r="EQI3" s="45"/>
      <c r="EQJ3" s="45"/>
      <c r="EQK3" s="45"/>
      <c r="EQL3" s="45"/>
      <c r="EQM3" s="45"/>
      <c r="EQN3" s="45"/>
      <c r="EQO3" s="45"/>
      <c r="EQP3" s="45"/>
      <c r="EQQ3" s="45"/>
      <c r="EQR3" s="45"/>
      <c r="EQS3" s="45"/>
      <c r="EQT3" s="45"/>
      <c r="EQU3" s="45"/>
      <c r="EQV3" s="45"/>
      <c r="EQW3" s="45"/>
      <c r="EQX3" s="45"/>
      <c r="EQY3" s="45"/>
      <c r="EQZ3" s="45"/>
      <c r="ERA3" s="45"/>
      <c r="ERB3" s="45"/>
      <c r="ERC3" s="45"/>
      <c r="ERD3" s="45"/>
      <c r="ERE3" s="45"/>
      <c r="ERF3" s="45"/>
      <c r="ERG3" s="45"/>
      <c r="ERH3" s="45"/>
      <c r="ERI3" s="45"/>
      <c r="ERJ3" s="45"/>
      <c r="ERK3" s="45"/>
      <c r="ERL3" s="45"/>
      <c r="ERM3" s="45"/>
      <c r="ERN3" s="45"/>
      <c r="ERO3" s="45"/>
      <c r="ERP3" s="45"/>
      <c r="ERQ3" s="45"/>
      <c r="ERR3" s="45"/>
      <c r="ERS3" s="45"/>
      <c r="ERT3" s="45"/>
      <c r="ERU3" s="45"/>
      <c r="ERV3" s="45"/>
      <c r="ERW3" s="45"/>
      <c r="ERX3" s="45"/>
      <c r="ERY3" s="45"/>
      <c r="ERZ3" s="45"/>
      <c r="ESA3" s="45"/>
      <c r="ESB3" s="45"/>
      <c r="ESC3" s="45"/>
      <c r="ESD3" s="45"/>
      <c r="ESE3" s="45"/>
      <c r="ESF3" s="45"/>
      <c r="ESG3" s="45"/>
      <c r="ESH3" s="45"/>
      <c r="ESI3" s="45"/>
      <c r="ESJ3" s="45"/>
      <c r="ESK3" s="45"/>
      <c r="ESL3" s="45"/>
      <c r="ESM3" s="45"/>
      <c r="ESN3" s="45"/>
      <c r="ESO3" s="45"/>
      <c r="ESP3" s="45"/>
      <c r="ESQ3" s="45"/>
      <c r="ESR3" s="45"/>
      <c r="ESS3" s="45"/>
      <c r="EST3" s="45"/>
      <c r="ESU3" s="45"/>
      <c r="ESV3" s="45"/>
      <c r="ESW3" s="45"/>
      <c r="ESX3" s="45"/>
      <c r="ESY3" s="45"/>
      <c r="ESZ3" s="45"/>
      <c r="ETA3" s="45"/>
      <c r="ETB3" s="45"/>
      <c r="ETC3" s="45"/>
      <c r="ETD3" s="45"/>
      <c r="ETE3" s="45"/>
      <c r="ETF3" s="45"/>
      <c r="ETG3" s="45"/>
      <c r="ETH3" s="45"/>
      <c r="ETI3" s="45"/>
      <c r="ETJ3" s="45"/>
      <c r="ETK3" s="45"/>
      <c r="ETL3" s="45"/>
      <c r="ETM3" s="45"/>
      <c r="ETN3" s="45"/>
      <c r="ETO3" s="45"/>
      <c r="ETP3" s="45"/>
      <c r="ETQ3" s="45"/>
      <c r="ETR3" s="45"/>
      <c r="ETS3" s="45"/>
      <c r="ETT3" s="45"/>
      <c r="ETU3" s="45"/>
      <c r="ETV3" s="45"/>
      <c r="ETW3" s="45"/>
      <c r="ETX3" s="45"/>
      <c r="ETY3" s="45"/>
      <c r="ETZ3" s="45"/>
      <c r="EUA3" s="45"/>
      <c r="EUB3" s="45"/>
      <c r="EUC3" s="45"/>
      <c r="EUD3" s="45"/>
      <c r="EUE3" s="45"/>
      <c r="EUF3" s="45"/>
      <c r="EUG3" s="45"/>
      <c r="EUH3" s="45"/>
      <c r="EUI3" s="45"/>
      <c r="EUJ3" s="45"/>
      <c r="EUK3" s="45"/>
      <c r="EUL3" s="45"/>
      <c r="EUM3" s="45"/>
      <c r="EUN3" s="45"/>
      <c r="EUO3" s="45"/>
      <c r="EUP3" s="45"/>
      <c r="EUQ3" s="45"/>
      <c r="EUR3" s="45"/>
      <c r="EUS3" s="45"/>
      <c r="EUT3" s="45"/>
      <c r="EUU3" s="45"/>
      <c r="EUV3" s="45"/>
      <c r="EUW3" s="45"/>
      <c r="EUX3" s="45"/>
      <c r="EUY3" s="45"/>
      <c r="EUZ3" s="45"/>
      <c r="EVA3" s="45"/>
      <c r="EVB3" s="45"/>
      <c r="EVC3" s="45"/>
      <c r="EVD3" s="45"/>
      <c r="EVE3" s="45"/>
      <c r="EVF3" s="45"/>
      <c r="EVG3" s="45"/>
      <c r="EVH3" s="45"/>
      <c r="EVI3" s="45"/>
      <c r="EVJ3" s="45"/>
      <c r="EVK3" s="45"/>
      <c r="EVL3" s="45"/>
      <c r="EVM3" s="45"/>
      <c r="EVN3" s="45"/>
      <c r="EVO3" s="45"/>
      <c r="EVP3" s="45"/>
      <c r="EVQ3" s="45"/>
      <c r="EVR3" s="45"/>
      <c r="EVS3" s="45"/>
      <c r="EVT3" s="45"/>
      <c r="EVU3" s="45"/>
      <c r="EVV3" s="45"/>
      <c r="EVW3" s="45"/>
      <c r="EVX3" s="45"/>
      <c r="EVY3" s="45"/>
      <c r="EVZ3" s="45"/>
      <c r="EWA3" s="45"/>
      <c r="EWB3" s="45"/>
      <c r="EWC3" s="45"/>
      <c r="EWD3" s="45"/>
      <c r="EWE3" s="45"/>
      <c r="EWF3" s="45"/>
      <c r="EWG3" s="45"/>
      <c r="EWH3" s="45"/>
      <c r="EWI3" s="45"/>
      <c r="EWJ3" s="45"/>
      <c r="EWK3" s="45"/>
      <c r="EWL3" s="45"/>
      <c r="EWM3" s="45"/>
      <c r="EWN3" s="45"/>
      <c r="EWO3" s="45"/>
      <c r="EWP3" s="45"/>
      <c r="EWQ3" s="45"/>
      <c r="EWR3" s="45"/>
      <c r="EWS3" s="45"/>
      <c r="EWT3" s="45"/>
      <c r="EWU3" s="45"/>
      <c r="EWV3" s="45"/>
      <c r="EWW3" s="45"/>
      <c r="EWX3" s="45"/>
      <c r="EWY3" s="45"/>
      <c r="EWZ3" s="45"/>
      <c r="EXA3" s="45"/>
      <c r="EXB3" s="45"/>
      <c r="EXC3" s="45"/>
      <c r="EXD3" s="45"/>
      <c r="EXE3" s="45"/>
      <c r="EXF3" s="45"/>
      <c r="EXG3" s="45"/>
      <c r="EXH3" s="45"/>
      <c r="EXI3" s="45"/>
      <c r="EXJ3" s="45"/>
      <c r="EXK3" s="45"/>
      <c r="EXL3" s="45"/>
      <c r="EXM3" s="45"/>
      <c r="EXN3" s="45"/>
      <c r="EXO3" s="45"/>
      <c r="EXP3" s="45"/>
      <c r="EXQ3" s="45"/>
      <c r="EXR3" s="45"/>
      <c r="EXS3" s="45"/>
      <c r="EXT3" s="45"/>
      <c r="EXU3" s="45"/>
      <c r="EXV3" s="45"/>
      <c r="EXW3" s="45"/>
      <c r="EXX3" s="45"/>
      <c r="EXY3" s="45"/>
      <c r="EXZ3" s="45"/>
      <c r="EYA3" s="45"/>
      <c r="EYB3" s="45"/>
      <c r="EYC3" s="45"/>
      <c r="EYD3" s="45"/>
      <c r="EYE3" s="45"/>
      <c r="EYF3" s="45"/>
      <c r="EYG3" s="45"/>
      <c r="EYH3" s="45"/>
      <c r="EYI3" s="45"/>
      <c r="EYJ3" s="45"/>
      <c r="EYK3" s="45"/>
      <c r="EYL3" s="45"/>
      <c r="EYM3" s="45"/>
      <c r="EYN3" s="45"/>
      <c r="EYO3" s="45"/>
      <c r="EYP3" s="45"/>
      <c r="EYQ3" s="45"/>
      <c r="EYR3" s="45"/>
      <c r="EYS3" s="45"/>
      <c r="EYT3" s="45"/>
      <c r="EYU3" s="45"/>
      <c r="EYV3" s="45"/>
      <c r="EYW3" s="45"/>
      <c r="EYX3" s="45"/>
      <c r="EYY3" s="45"/>
      <c r="EYZ3" s="45"/>
      <c r="EZA3" s="45"/>
      <c r="EZB3" s="45"/>
      <c r="EZC3" s="45"/>
      <c r="EZD3" s="45"/>
      <c r="EZE3" s="45"/>
      <c r="EZF3" s="45"/>
      <c r="EZG3" s="45"/>
      <c r="EZH3" s="45"/>
      <c r="EZI3" s="45"/>
      <c r="EZJ3" s="45"/>
      <c r="EZK3" s="45"/>
      <c r="EZL3" s="45"/>
      <c r="EZM3" s="45"/>
      <c r="EZN3" s="45"/>
      <c r="EZO3" s="45"/>
      <c r="EZP3" s="45"/>
      <c r="EZQ3" s="45"/>
      <c r="EZR3" s="45"/>
      <c r="EZS3" s="45"/>
      <c r="EZT3" s="45"/>
      <c r="EZU3" s="45"/>
      <c r="EZV3" s="45"/>
      <c r="EZW3" s="45"/>
      <c r="EZX3" s="45"/>
      <c r="EZY3" s="45"/>
      <c r="EZZ3" s="45"/>
      <c r="FAA3" s="45"/>
      <c r="FAB3" s="45"/>
      <c r="FAC3" s="45"/>
      <c r="FAD3" s="45"/>
      <c r="FAE3" s="45"/>
      <c r="FAF3" s="45"/>
      <c r="FAG3" s="45"/>
      <c r="FAH3" s="45"/>
      <c r="FAI3" s="45"/>
      <c r="FAJ3" s="45"/>
      <c r="FAK3" s="45"/>
      <c r="FAL3" s="45"/>
      <c r="FAM3" s="45"/>
      <c r="FAN3" s="45"/>
      <c r="FAO3" s="45"/>
      <c r="FAP3" s="45"/>
      <c r="FAQ3" s="45"/>
      <c r="FAR3" s="45"/>
      <c r="FAS3" s="45"/>
      <c r="FAT3" s="45"/>
      <c r="FAU3" s="45"/>
      <c r="FAV3" s="45"/>
      <c r="FAW3" s="45"/>
      <c r="FAX3" s="45"/>
      <c r="FAY3" s="45"/>
      <c r="FAZ3" s="45"/>
      <c r="FBA3" s="45"/>
      <c r="FBB3" s="45"/>
      <c r="FBC3" s="45"/>
      <c r="FBD3" s="45"/>
      <c r="FBE3" s="45"/>
      <c r="FBF3" s="45"/>
      <c r="FBG3" s="45"/>
      <c r="FBH3" s="45"/>
      <c r="FBI3" s="45"/>
      <c r="FBJ3" s="45"/>
      <c r="FBK3" s="45"/>
      <c r="FBL3" s="45"/>
      <c r="FBM3" s="45"/>
      <c r="FBN3" s="45"/>
      <c r="FBO3" s="45"/>
      <c r="FBP3" s="45"/>
      <c r="FBQ3" s="45"/>
      <c r="FBR3" s="45"/>
      <c r="FBS3" s="45"/>
      <c r="FBT3" s="45"/>
      <c r="FBU3" s="45"/>
      <c r="FBV3" s="45"/>
      <c r="FBW3" s="45"/>
      <c r="FBX3" s="45"/>
      <c r="FBY3" s="45"/>
      <c r="FBZ3" s="45"/>
      <c r="FCA3" s="45"/>
      <c r="FCB3" s="45"/>
      <c r="FCC3" s="45"/>
      <c r="FCD3" s="45"/>
      <c r="FCE3" s="45"/>
      <c r="FCF3" s="45"/>
      <c r="FCG3" s="45"/>
      <c r="FCH3" s="45"/>
      <c r="FCI3" s="45"/>
      <c r="FCJ3" s="45"/>
      <c r="FCK3" s="45"/>
      <c r="FCL3" s="45"/>
      <c r="FCM3" s="45"/>
      <c r="FCN3" s="45"/>
      <c r="FCO3" s="45"/>
      <c r="FCP3" s="45"/>
      <c r="FCQ3" s="45"/>
      <c r="FCR3" s="45"/>
      <c r="FCS3" s="45"/>
      <c r="FCT3" s="45"/>
      <c r="FCU3" s="45"/>
      <c r="FCV3" s="45"/>
      <c r="FCW3" s="45"/>
      <c r="FCX3" s="45"/>
      <c r="FCY3" s="45"/>
      <c r="FCZ3" s="45"/>
      <c r="FDA3" s="45"/>
      <c r="FDB3" s="45"/>
      <c r="FDC3" s="45"/>
      <c r="FDD3" s="45"/>
      <c r="FDE3" s="45"/>
      <c r="FDF3" s="45"/>
      <c r="FDG3" s="45"/>
      <c r="FDH3" s="45"/>
      <c r="FDI3" s="45"/>
      <c r="FDJ3" s="45"/>
      <c r="FDK3" s="45"/>
      <c r="FDL3" s="45"/>
      <c r="FDM3" s="45"/>
      <c r="FDN3" s="45"/>
      <c r="FDO3" s="45"/>
      <c r="FDP3" s="45"/>
      <c r="FDQ3" s="45"/>
      <c r="FDR3" s="45"/>
      <c r="FDS3" s="45"/>
      <c r="FDT3" s="45"/>
      <c r="FDU3" s="45"/>
      <c r="FDV3" s="45"/>
      <c r="FDW3" s="45"/>
      <c r="FDX3" s="45"/>
      <c r="FDY3" s="45"/>
      <c r="FDZ3" s="45"/>
      <c r="FEA3" s="45"/>
      <c r="FEB3" s="45"/>
      <c r="FEC3" s="45"/>
      <c r="FED3" s="45"/>
      <c r="FEE3" s="45"/>
      <c r="FEF3" s="45"/>
      <c r="FEG3" s="45"/>
      <c r="FEH3" s="45"/>
      <c r="FEI3" s="45"/>
      <c r="FEJ3" s="45"/>
      <c r="FEK3" s="45"/>
      <c r="FEL3" s="45"/>
      <c r="FEM3" s="45"/>
      <c r="FEN3" s="45"/>
      <c r="FEO3" s="45"/>
      <c r="FEP3" s="45"/>
      <c r="FEQ3" s="45"/>
      <c r="FER3" s="45"/>
      <c r="FES3" s="45"/>
      <c r="FET3" s="45"/>
      <c r="FEU3" s="45"/>
      <c r="FEV3" s="45"/>
      <c r="FEW3" s="45"/>
      <c r="FEX3" s="45"/>
      <c r="FEY3" s="45"/>
      <c r="FEZ3" s="45"/>
      <c r="FFA3" s="45"/>
      <c r="FFB3" s="45"/>
      <c r="FFC3" s="45"/>
      <c r="FFD3" s="45"/>
      <c r="FFE3" s="45"/>
      <c r="FFF3" s="45"/>
      <c r="FFG3" s="45"/>
      <c r="FFH3" s="45"/>
      <c r="FFI3" s="45"/>
      <c r="FFJ3" s="45"/>
      <c r="FFK3" s="45"/>
      <c r="FFL3" s="45"/>
      <c r="FFM3" s="45"/>
      <c r="FFN3" s="45"/>
      <c r="FFO3" s="45"/>
      <c r="FFP3" s="45"/>
      <c r="FFQ3" s="45"/>
      <c r="FFR3" s="45"/>
      <c r="FFS3" s="45"/>
      <c r="FFT3" s="45"/>
      <c r="FFU3" s="45"/>
      <c r="FFV3" s="45"/>
      <c r="FFW3" s="45"/>
      <c r="FFX3" s="45"/>
      <c r="FFY3" s="45"/>
      <c r="FFZ3" s="45"/>
      <c r="FGA3" s="45"/>
      <c r="FGB3" s="45"/>
      <c r="FGC3" s="45"/>
      <c r="FGD3" s="45"/>
      <c r="FGE3" s="45"/>
      <c r="FGF3" s="45"/>
      <c r="FGG3" s="45"/>
      <c r="FGH3" s="45"/>
      <c r="FGI3" s="45"/>
      <c r="FGJ3" s="45"/>
      <c r="FGK3" s="45"/>
      <c r="FGL3" s="45"/>
      <c r="FGM3" s="45"/>
      <c r="FGN3" s="45"/>
      <c r="FGO3" s="45"/>
      <c r="FGP3" s="45"/>
      <c r="FGQ3" s="45"/>
      <c r="FGR3" s="45"/>
      <c r="FGS3" s="45"/>
      <c r="FGT3" s="45"/>
      <c r="FGU3" s="45"/>
      <c r="FGV3" s="45"/>
      <c r="FGW3" s="45"/>
      <c r="FGX3" s="45"/>
      <c r="FGY3" s="45"/>
      <c r="FGZ3" s="45"/>
      <c r="FHA3" s="45"/>
      <c r="FHB3" s="45"/>
      <c r="FHC3" s="45"/>
      <c r="FHD3" s="45"/>
      <c r="FHE3" s="45"/>
      <c r="FHF3" s="45"/>
      <c r="FHG3" s="45"/>
      <c r="FHH3" s="45"/>
      <c r="FHI3" s="45"/>
      <c r="FHJ3" s="45"/>
      <c r="FHK3" s="45"/>
      <c r="FHL3" s="45"/>
      <c r="FHM3" s="45"/>
      <c r="FHN3" s="45"/>
      <c r="FHO3" s="45"/>
      <c r="FHP3" s="45"/>
      <c r="FHQ3" s="45"/>
      <c r="FHR3" s="45"/>
      <c r="FHS3" s="45"/>
      <c r="FHT3" s="45"/>
      <c r="FHU3" s="45"/>
      <c r="FHV3" s="45"/>
      <c r="FHW3" s="45"/>
      <c r="FHX3" s="45"/>
      <c r="FHY3" s="45"/>
      <c r="FHZ3" s="45"/>
      <c r="FIA3" s="45"/>
      <c r="FIB3" s="45"/>
      <c r="FIC3" s="45"/>
      <c r="FID3" s="45"/>
      <c r="FIE3" s="45"/>
      <c r="FIF3" s="45"/>
      <c r="FIG3" s="45"/>
      <c r="FIH3" s="45"/>
      <c r="FII3" s="45"/>
      <c r="FIJ3" s="45"/>
      <c r="FIK3" s="45"/>
      <c r="FIL3" s="45"/>
      <c r="FIM3" s="45"/>
      <c r="FIN3" s="45"/>
      <c r="FIO3" s="45"/>
      <c r="FIP3" s="45"/>
      <c r="FIQ3" s="45"/>
      <c r="FIR3" s="45"/>
      <c r="FIS3" s="45"/>
      <c r="FIT3" s="45"/>
      <c r="FIU3" s="45"/>
      <c r="FIV3" s="45"/>
      <c r="FIW3" s="45"/>
      <c r="FIX3" s="45"/>
      <c r="FIY3" s="45"/>
      <c r="FIZ3" s="45"/>
      <c r="FJA3" s="45"/>
      <c r="FJB3" s="45"/>
      <c r="FJC3" s="45"/>
      <c r="FJD3" s="45"/>
      <c r="FJE3" s="45"/>
      <c r="FJF3" s="45"/>
      <c r="FJG3" s="45"/>
      <c r="FJH3" s="45"/>
      <c r="FJI3" s="45"/>
      <c r="FJJ3" s="45"/>
      <c r="FJK3" s="45"/>
      <c r="FJL3" s="45"/>
      <c r="FJM3" s="45"/>
      <c r="FJN3" s="45"/>
      <c r="FJO3" s="45"/>
      <c r="FJP3" s="45"/>
      <c r="FJQ3" s="45"/>
      <c r="FJR3" s="45"/>
      <c r="FJS3" s="45"/>
      <c r="FJT3" s="45"/>
      <c r="FJU3" s="45"/>
      <c r="FJV3" s="45"/>
      <c r="FJW3" s="45"/>
      <c r="FJX3" s="45"/>
      <c r="FJY3" s="45"/>
      <c r="FJZ3" s="45"/>
      <c r="FKA3" s="45"/>
      <c r="FKB3" s="45"/>
      <c r="FKC3" s="45"/>
      <c r="FKD3" s="45"/>
      <c r="FKE3" s="45"/>
      <c r="FKF3" s="45"/>
      <c r="FKG3" s="45"/>
      <c r="FKH3" s="45"/>
      <c r="FKI3" s="45"/>
      <c r="FKJ3" s="45"/>
      <c r="FKK3" s="45"/>
      <c r="FKL3" s="45"/>
      <c r="FKM3" s="45"/>
      <c r="FKN3" s="45"/>
      <c r="FKO3" s="45"/>
      <c r="FKP3" s="45"/>
      <c r="FKQ3" s="45"/>
      <c r="FKR3" s="45"/>
      <c r="FKS3" s="45"/>
      <c r="FKT3" s="45"/>
      <c r="FKU3" s="45"/>
      <c r="FKV3" s="45"/>
      <c r="FKW3" s="45"/>
      <c r="FKX3" s="45"/>
      <c r="FKY3" s="45"/>
      <c r="FKZ3" s="45"/>
      <c r="FLA3" s="45"/>
      <c r="FLB3" s="45"/>
      <c r="FLC3" s="45"/>
      <c r="FLD3" s="45"/>
      <c r="FLE3" s="45"/>
      <c r="FLF3" s="45"/>
      <c r="FLG3" s="45"/>
      <c r="FLH3" s="45"/>
      <c r="FLI3" s="45"/>
      <c r="FLJ3" s="45"/>
      <c r="FLK3" s="45"/>
      <c r="FLL3" s="45"/>
      <c r="FLM3" s="45"/>
      <c r="FLN3" s="45"/>
      <c r="FLO3" s="45"/>
      <c r="FLP3" s="45"/>
      <c r="FLQ3" s="45"/>
      <c r="FLR3" s="45"/>
      <c r="FLS3" s="45"/>
      <c r="FLT3" s="45"/>
      <c r="FLU3" s="45"/>
      <c r="FLV3" s="45"/>
      <c r="FLW3" s="45"/>
      <c r="FLX3" s="45"/>
      <c r="FLY3" s="45"/>
      <c r="FLZ3" s="45"/>
      <c r="FMA3" s="45"/>
      <c r="FMB3" s="45"/>
      <c r="FMC3" s="45"/>
      <c r="FMD3" s="45"/>
      <c r="FME3" s="45"/>
      <c r="FMF3" s="45"/>
      <c r="FMG3" s="45"/>
      <c r="FMH3" s="45"/>
      <c r="FMI3" s="45"/>
      <c r="FMJ3" s="45"/>
      <c r="FMK3" s="45"/>
      <c r="FML3" s="45"/>
      <c r="FMM3" s="45"/>
      <c r="FMN3" s="45"/>
      <c r="FMO3" s="45"/>
      <c r="FMP3" s="45"/>
      <c r="FMQ3" s="45"/>
      <c r="FMR3" s="45"/>
      <c r="FMS3" s="45"/>
      <c r="FMT3" s="45"/>
      <c r="FMU3" s="45"/>
      <c r="FMV3" s="45"/>
      <c r="FMW3" s="45"/>
      <c r="FMX3" s="45"/>
      <c r="FMY3" s="45"/>
      <c r="FMZ3" s="45"/>
      <c r="FNA3" s="45"/>
      <c r="FNB3" s="45"/>
      <c r="FNC3" s="45"/>
      <c r="FND3" s="45"/>
      <c r="FNE3" s="45"/>
      <c r="FNF3" s="45"/>
      <c r="FNG3" s="45"/>
      <c r="FNH3" s="45"/>
      <c r="FNI3" s="45"/>
      <c r="FNJ3" s="45"/>
      <c r="FNK3" s="45"/>
      <c r="FNL3" s="45"/>
      <c r="FNM3" s="45"/>
      <c r="FNN3" s="45"/>
      <c r="FNO3" s="45"/>
      <c r="FNP3" s="45"/>
      <c r="FNQ3" s="45"/>
      <c r="FNR3" s="45"/>
      <c r="FNS3" s="45"/>
      <c r="FNT3" s="45"/>
      <c r="FNU3" s="45"/>
      <c r="FNV3" s="45"/>
      <c r="FNW3" s="45"/>
      <c r="FNX3" s="45"/>
      <c r="FNY3" s="45"/>
      <c r="FNZ3" s="45"/>
      <c r="FOA3" s="45"/>
      <c r="FOB3" s="45"/>
      <c r="FOC3" s="45"/>
      <c r="FOD3" s="45"/>
      <c r="FOE3" s="45"/>
      <c r="FOF3" s="45"/>
      <c r="FOG3" s="45"/>
      <c r="FOH3" s="45"/>
      <c r="FOI3" s="45"/>
      <c r="FOJ3" s="45"/>
      <c r="FOK3" s="45"/>
      <c r="FOL3" s="45"/>
      <c r="FOM3" s="45"/>
      <c r="FON3" s="45"/>
      <c r="FOO3" s="45"/>
      <c r="FOP3" s="45"/>
      <c r="FOQ3" s="45"/>
      <c r="FOR3" s="45"/>
      <c r="FOS3" s="45"/>
      <c r="FOT3" s="45"/>
      <c r="FOU3" s="45"/>
      <c r="FOV3" s="45"/>
      <c r="FOW3" s="45"/>
      <c r="FOX3" s="45"/>
      <c r="FOY3" s="45"/>
      <c r="FOZ3" s="45"/>
      <c r="FPA3" s="45"/>
      <c r="FPB3" s="45"/>
      <c r="FPC3" s="45"/>
      <c r="FPD3" s="45"/>
      <c r="FPE3" s="45"/>
      <c r="FPF3" s="45"/>
      <c r="FPG3" s="45"/>
      <c r="FPH3" s="45"/>
      <c r="FPI3" s="45"/>
      <c r="FPJ3" s="45"/>
      <c r="FPK3" s="45"/>
      <c r="FPL3" s="45"/>
      <c r="FPM3" s="45"/>
      <c r="FPN3" s="45"/>
      <c r="FPO3" s="45"/>
      <c r="FPP3" s="45"/>
      <c r="FPQ3" s="45"/>
      <c r="FPR3" s="45"/>
      <c r="FPS3" s="45"/>
      <c r="FPT3" s="45"/>
      <c r="FPU3" s="45"/>
      <c r="FPV3" s="45"/>
      <c r="FPW3" s="45"/>
      <c r="FPX3" s="45"/>
      <c r="FPY3" s="45"/>
      <c r="FPZ3" s="45"/>
      <c r="FQA3" s="45"/>
      <c r="FQB3" s="45"/>
      <c r="FQC3" s="45"/>
      <c r="FQD3" s="45"/>
      <c r="FQE3" s="45"/>
      <c r="FQF3" s="45"/>
      <c r="FQG3" s="45"/>
      <c r="FQH3" s="45"/>
      <c r="FQI3" s="45"/>
      <c r="FQJ3" s="45"/>
      <c r="FQK3" s="45"/>
      <c r="FQL3" s="45"/>
      <c r="FQM3" s="45"/>
      <c r="FQN3" s="45"/>
      <c r="FQO3" s="45"/>
      <c r="FQP3" s="45"/>
      <c r="FQQ3" s="45"/>
      <c r="FQR3" s="45"/>
      <c r="FQS3" s="45"/>
      <c r="FQT3" s="45"/>
      <c r="FQU3" s="45"/>
      <c r="FQV3" s="45"/>
      <c r="FQW3" s="45"/>
      <c r="FQX3" s="45"/>
      <c r="FQY3" s="45"/>
      <c r="FQZ3" s="45"/>
      <c r="FRA3" s="45"/>
      <c r="FRB3" s="45"/>
      <c r="FRC3" s="45"/>
      <c r="FRD3" s="45"/>
      <c r="FRE3" s="45"/>
      <c r="FRF3" s="45"/>
      <c r="FRG3" s="45"/>
      <c r="FRH3" s="45"/>
      <c r="FRI3" s="45"/>
      <c r="FRJ3" s="45"/>
      <c r="FRK3" s="45"/>
      <c r="FRL3" s="45"/>
      <c r="FRM3" s="45"/>
      <c r="FRN3" s="45"/>
      <c r="FRO3" s="45"/>
      <c r="FRP3" s="45"/>
      <c r="FRQ3" s="45"/>
      <c r="FRR3" s="45"/>
      <c r="FRS3" s="45"/>
      <c r="FRT3" s="45"/>
      <c r="FRU3" s="45"/>
      <c r="FRV3" s="45"/>
      <c r="FRW3" s="45"/>
      <c r="FRX3" s="45"/>
      <c r="FRY3" s="45"/>
      <c r="FRZ3" s="45"/>
      <c r="FSA3" s="45"/>
      <c r="FSB3" s="45"/>
      <c r="FSC3" s="45"/>
      <c r="FSD3" s="45"/>
      <c r="FSE3" s="45"/>
      <c r="FSF3" s="45"/>
      <c r="FSG3" s="45"/>
      <c r="FSH3" s="45"/>
      <c r="FSI3" s="45"/>
      <c r="FSJ3" s="45"/>
      <c r="FSK3" s="45"/>
      <c r="FSL3" s="45"/>
      <c r="FSM3" s="45"/>
      <c r="FSN3" s="45"/>
      <c r="FSO3" s="45"/>
      <c r="FSP3" s="45"/>
      <c r="FSQ3" s="45"/>
      <c r="FSR3" s="45"/>
      <c r="FSS3" s="45"/>
      <c r="FST3" s="45"/>
      <c r="FSU3" s="45"/>
      <c r="FSV3" s="45"/>
      <c r="FSW3" s="45"/>
      <c r="FSX3" s="45"/>
      <c r="FSY3" s="45"/>
      <c r="FSZ3" s="45"/>
      <c r="FTA3" s="45"/>
      <c r="FTB3" s="45"/>
      <c r="FTC3" s="45"/>
      <c r="FTD3" s="45"/>
      <c r="FTE3" s="45"/>
      <c r="FTF3" s="45"/>
      <c r="FTG3" s="45"/>
      <c r="FTH3" s="45"/>
      <c r="FTI3" s="45"/>
      <c r="FTJ3" s="45"/>
      <c r="FTK3" s="45"/>
      <c r="FTL3" s="45"/>
      <c r="FTM3" s="45"/>
      <c r="FTN3" s="45"/>
      <c r="FTO3" s="45"/>
      <c r="FTP3" s="45"/>
      <c r="FTQ3" s="45"/>
      <c r="FTR3" s="45"/>
      <c r="FTS3" s="45"/>
      <c r="FTT3" s="45"/>
      <c r="FTU3" s="45"/>
      <c r="FTV3" s="45"/>
      <c r="FTW3" s="45"/>
      <c r="FTX3" s="45"/>
      <c r="FTY3" s="45"/>
      <c r="FTZ3" s="45"/>
      <c r="FUA3" s="45"/>
      <c r="FUB3" s="45"/>
      <c r="FUC3" s="45"/>
      <c r="FUD3" s="45"/>
      <c r="FUE3" s="45"/>
      <c r="FUF3" s="45"/>
      <c r="FUG3" s="45"/>
      <c r="FUH3" s="45"/>
      <c r="FUI3" s="45"/>
      <c r="FUJ3" s="45"/>
      <c r="FUK3" s="45"/>
      <c r="FUL3" s="45"/>
      <c r="FUM3" s="45"/>
      <c r="FUN3" s="45"/>
      <c r="FUO3" s="45"/>
      <c r="FUP3" s="45"/>
      <c r="FUQ3" s="45"/>
      <c r="FUR3" s="45"/>
      <c r="FUS3" s="45"/>
      <c r="FUT3" s="45"/>
      <c r="FUU3" s="45"/>
      <c r="FUV3" s="45"/>
      <c r="FUW3" s="45"/>
      <c r="FUX3" s="45"/>
      <c r="FUY3" s="45"/>
      <c r="FUZ3" s="45"/>
      <c r="FVA3" s="45"/>
      <c r="FVB3" s="45"/>
      <c r="FVC3" s="45"/>
      <c r="FVD3" s="45"/>
      <c r="FVE3" s="45"/>
      <c r="FVF3" s="45"/>
      <c r="FVG3" s="45"/>
      <c r="FVH3" s="45"/>
      <c r="FVI3" s="45"/>
      <c r="FVJ3" s="45"/>
      <c r="FVK3" s="45"/>
      <c r="FVL3" s="45"/>
      <c r="FVM3" s="45"/>
      <c r="FVN3" s="45"/>
      <c r="FVO3" s="45"/>
      <c r="FVP3" s="45"/>
      <c r="FVQ3" s="45"/>
      <c r="FVR3" s="45"/>
      <c r="FVS3" s="45"/>
      <c r="FVT3" s="45"/>
      <c r="FVU3" s="45"/>
      <c r="FVV3" s="45"/>
      <c r="FVW3" s="45"/>
      <c r="FVX3" s="45"/>
      <c r="FVY3" s="45"/>
      <c r="FVZ3" s="45"/>
      <c r="FWA3" s="45"/>
      <c r="FWB3" s="45"/>
      <c r="FWC3" s="45"/>
      <c r="FWD3" s="45"/>
      <c r="FWE3" s="45"/>
      <c r="FWF3" s="45"/>
      <c r="FWG3" s="45"/>
      <c r="FWH3" s="45"/>
      <c r="FWI3" s="45"/>
      <c r="FWJ3" s="45"/>
      <c r="FWK3" s="45"/>
      <c r="FWL3" s="45"/>
      <c r="FWM3" s="45"/>
      <c r="FWN3" s="45"/>
      <c r="FWO3" s="45"/>
      <c r="FWP3" s="45"/>
      <c r="FWQ3" s="45"/>
      <c r="FWR3" s="45"/>
      <c r="FWS3" s="45"/>
      <c r="FWT3" s="45"/>
      <c r="FWU3" s="45"/>
      <c r="FWV3" s="45"/>
      <c r="FWW3" s="45"/>
      <c r="FWX3" s="45"/>
      <c r="FWY3" s="45"/>
      <c r="FWZ3" s="45"/>
      <c r="FXA3" s="45"/>
      <c r="FXB3" s="45"/>
      <c r="FXC3" s="45"/>
      <c r="FXD3" s="45"/>
      <c r="FXE3" s="45"/>
      <c r="FXF3" s="45"/>
      <c r="FXG3" s="45"/>
      <c r="FXH3" s="45"/>
      <c r="FXI3" s="45"/>
      <c r="FXJ3" s="45"/>
      <c r="FXK3" s="45"/>
      <c r="FXL3" s="45"/>
      <c r="FXM3" s="45"/>
      <c r="FXN3" s="45"/>
      <c r="FXO3" s="45"/>
      <c r="FXP3" s="45"/>
      <c r="FXQ3" s="45"/>
      <c r="FXR3" s="45"/>
      <c r="FXS3" s="45"/>
      <c r="FXT3" s="45"/>
      <c r="FXU3" s="45"/>
      <c r="FXV3" s="45"/>
      <c r="FXW3" s="45"/>
      <c r="FXX3" s="45"/>
      <c r="FXY3" s="45"/>
      <c r="FXZ3" s="45"/>
      <c r="FYA3" s="45"/>
      <c r="FYB3" s="45"/>
      <c r="FYC3" s="45"/>
      <c r="FYD3" s="45"/>
      <c r="FYE3" s="45"/>
      <c r="FYF3" s="45"/>
      <c r="FYG3" s="45"/>
      <c r="FYH3" s="45"/>
      <c r="FYI3" s="45"/>
      <c r="FYJ3" s="45"/>
      <c r="FYK3" s="45"/>
      <c r="FYL3" s="45"/>
      <c r="FYM3" s="45"/>
      <c r="FYN3" s="45"/>
      <c r="FYO3" s="45"/>
      <c r="FYP3" s="45"/>
      <c r="FYQ3" s="45"/>
      <c r="FYR3" s="45"/>
      <c r="FYS3" s="45"/>
      <c r="FYT3" s="45"/>
      <c r="FYU3" s="45"/>
      <c r="FYV3" s="45"/>
      <c r="FYW3" s="45"/>
      <c r="FYX3" s="45"/>
      <c r="FYY3" s="45"/>
      <c r="FYZ3" s="45"/>
      <c r="FZA3" s="45"/>
      <c r="FZB3" s="45"/>
      <c r="FZC3" s="45"/>
      <c r="FZD3" s="45"/>
      <c r="FZE3" s="45"/>
      <c r="FZF3" s="45"/>
      <c r="FZG3" s="45"/>
      <c r="FZH3" s="45"/>
      <c r="FZI3" s="45"/>
      <c r="FZJ3" s="45"/>
      <c r="FZK3" s="45"/>
      <c r="FZL3" s="45"/>
      <c r="FZM3" s="45"/>
      <c r="FZN3" s="45"/>
      <c r="FZO3" s="45"/>
      <c r="FZP3" s="45"/>
      <c r="FZQ3" s="45"/>
      <c r="FZR3" s="45"/>
      <c r="FZS3" s="45"/>
      <c r="FZT3" s="45"/>
      <c r="FZU3" s="45"/>
      <c r="FZV3" s="45"/>
      <c r="FZW3" s="45"/>
      <c r="FZX3" s="45"/>
      <c r="FZY3" s="45"/>
      <c r="FZZ3" s="45"/>
      <c r="GAA3" s="45"/>
      <c r="GAB3" s="45"/>
      <c r="GAC3" s="45"/>
      <c r="GAD3" s="45"/>
      <c r="GAE3" s="45"/>
      <c r="GAF3" s="45"/>
      <c r="GAG3" s="45"/>
      <c r="GAH3" s="45"/>
      <c r="GAI3" s="45"/>
      <c r="GAJ3" s="45"/>
      <c r="GAK3" s="45"/>
      <c r="GAL3" s="45"/>
      <c r="GAM3" s="45"/>
      <c r="GAN3" s="45"/>
      <c r="GAO3" s="45"/>
      <c r="GAP3" s="45"/>
      <c r="GAQ3" s="45"/>
      <c r="GAR3" s="45"/>
      <c r="GAS3" s="45"/>
      <c r="GAT3" s="45"/>
      <c r="GAU3" s="45"/>
      <c r="GAV3" s="45"/>
      <c r="GAW3" s="45"/>
      <c r="GAX3" s="45"/>
      <c r="GAY3" s="45"/>
      <c r="GAZ3" s="45"/>
      <c r="GBA3" s="45"/>
      <c r="GBB3" s="45"/>
      <c r="GBC3" s="45"/>
      <c r="GBD3" s="45"/>
      <c r="GBE3" s="45"/>
      <c r="GBF3" s="45"/>
      <c r="GBG3" s="45"/>
      <c r="GBH3" s="45"/>
      <c r="GBI3" s="45"/>
      <c r="GBJ3" s="45"/>
      <c r="GBK3" s="45"/>
      <c r="GBL3" s="45"/>
      <c r="GBM3" s="45"/>
      <c r="GBN3" s="45"/>
      <c r="GBO3" s="45"/>
      <c r="GBP3" s="45"/>
      <c r="GBQ3" s="45"/>
      <c r="GBR3" s="45"/>
      <c r="GBS3" s="45"/>
      <c r="GBT3" s="45"/>
      <c r="GBU3" s="45"/>
      <c r="GBV3" s="45"/>
      <c r="GBW3" s="45"/>
      <c r="GBX3" s="45"/>
      <c r="GBY3" s="45"/>
      <c r="GBZ3" s="45"/>
      <c r="GCA3" s="45"/>
      <c r="GCB3" s="45"/>
      <c r="GCC3" s="45"/>
      <c r="GCD3" s="45"/>
      <c r="GCE3" s="45"/>
      <c r="GCF3" s="45"/>
      <c r="GCG3" s="45"/>
      <c r="GCH3" s="45"/>
      <c r="GCI3" s="45"/>
      <c r="GCJ3" s="45"/>
      <c r="GCK3" s="45"/>
      <c r="GCL3" s="45"/>
      <c r="GCM3" s="45"/>
      <c r="GCN3" s="45"/>
      <c r="GCO3" s="45"/>
      <c r="GCP3" s="45"/>
      <c r="GCQ3" s="45"/>
      <c r="GCR3" s="45"/>
      <c r="GCS3" s="45"/>
      <c r="GCT3" s="45"/>
      <c r="GCU3" s="45"/>
      <c r="GCV3" s="45"/>
      <c r="GCW3" s="45"/>
      <c r="GCX3" s="45"/>
      <c r="GCY3" s="45"/>
      <c r="GCZ3" s="45"/>
      <c r="GDA3" s="45"/>
      <c r="GDB3" s="45"/>
      <c r="GDC3" s="45"/>
      <c r="GDD3" s="45"/>
      <c r="GDE3" s="45"/>
      <c r="GDF3" s="45"/>
      <c r="GDG3" s="45"/>
      <c r="GDH3" s="45"/>
      <c r="GDI3" s="45"/>
      <c r="GDJ3" s="45"/>
      <c r="GDK3" s="45"/>
      <c r="GDL3" s="45"/>
      <c r="GDM3" s="45"/>
      <c r="GDN3" s="45"/>
      <c r="GDO3" s="45"/>
      <c r="GDP3" s="45"/>
      <c r="GDQ3" s="45"/>
      <c r="GDR3" s="45"/>
      <c r="GDS3" s="45"/>
      <c r="GDT3" s="45"/>
      <c r="GDU3" s="45"/>
      <c r="GDV3" s="45"/>
      <c r="GDW3" s="45"/>
      <c r="GDX3" s="45"/>
      <c r="GDY3" s="45"/>
      <c r="GDZ3" s="45"/>
      <c r="GEA3" s="45"/>
      <c r="GEB3" s="45"/>
      <c r="GEC3" s="45"/>
      <c r="GED3" s="45"/>
      <c r="GEE3" s="45"/>
      <c r="GEF3" s="45"/>
      <c r="GEG3" s="45"/>
      <c r="GEH3" s="45"/>
      <c r="GEI3" s="45"/>
      <c r="GEJ3" s="45"/>
      <c r="GEK3" s="45"/>
      <c r="GEL3" s="45"/>
      <c r="GEM3" s="45"/>
      <c r="GEN3" s="45"/>
      <c r="GEO3" s="45"/>
      <c r="GEP3" s="45"/>
      <c r="GEQ3" s="45"/>
      <c r="GER3" s="45"/>
      <c r="GES3" s="45"/>
      <c r="GET3" s="45"/>
      <c r="GEU3" s="45"/>
      <c r="GEV3" s="45"/>
      <c r="GEW3" s="45"/>
      <c r="GEX3" s="45"/>
      <c r="GEY3" s="45"/>
      <c r="GEZ3" s="45"/>
      <c r="GFA3" s="45"/>
      <c r="GFB3" s="45"/>
      <c r="GFC3" s="45"/>
      <c r="GFD3" s="45"/>
      <c r="GFE3" s="45"/>
      <c r="GFF3" s="45"/>
      <c r="GFG3" s="45"/>
      <c r="GFH3" s="45"/>
      <c r="GFI3" s="45"/>
      <c r="GFJ3" s="45"/>
      <c r="GFK3" s="45"/>
      <c r="GFL3" s="45"/>
      <c r="GFM3" s="45"/>
      <c r="GFN3" s="45"/>
      <c r="GFO3" s="45"/>
      <c r="GFP3" s="45"/>
      <c r="GFQ3" s="45"/>
      <c r="GFR3" s="45"/>
      <c r="GFS3" s="45"/>
      <c r="GFT3" s="45"/>
      <c r="GFU3" s="45"/>
      <c r="GFV3" s="45"/>
      <c r="GFW3" s="45"/>
      <c r="GFX3" s="45"/>
      <c r="GFY3" s="45"/>
      <c r="GFZ3" s="45"/>
      <c r="GGA3" s="45"/>
      <c r="GGB3" s="45"/>
      <c r="GGC3" s="45"/>
      <c r="GGD3" s="45"/>
      <c r="GGE3" s="45"/>
      <c r="GGF3" s="45"/>
      <c r="GGG3" s="45"/>
      <c r="GGH3" s="45"/>
      <c r="GGI3" s="45"/>
      <c r="GGJ3" s="45"/>
      <c r="GGK3" s="45"/>
      <c r="GGL3" s="45"/>
      <c r="GGM3" s="45"/>
      <c r="GGN3" s="45"/>
      <c r="GGO3" s="45"/>
      <c r="GGP3" s="45"/>
      <c r="GGQ3" s="45"/>
      <c r="GGR3" s="45"/>
      <c r="GGS3" s="45"/>
      <c r="GGT3" s="45"/>
      <c r="GGU3" s="45"/>
      <c r="GGV3" s="45"/>
      <c r="GGW3" s="45"/>
      <c r="GGX3" s="45"/>
      <c r="GGY3" s="45"/>
      <c r="GGZ3" s="45"/>
      <c r="GHA3" s="45"/>
      <c r="GHB3" s="45"/>
      <c r="GHC3" s="45"/>
      <c r="GHD3" s="45"/>
      <c r="GHE3" s="45"/>
      <c r="GHF3" s="45"/>
      <c r="GHG3" s="45"/>
      <c r="GHH3" s="45"/>
      <c r="GHI3" s="45"/>
      <c r="GHJ3" s="45"/>
      <c r="GHK3" s="45"/>
      <c r="GHL3" s="45"/>
      <c r="GHM3" s="45"/>
      <c r="GHN3" s="45"/>
      <c r="GHO3" s="45"/>
      <c r="GHP3" s="45"/>
      <c r="GHQ3" s="45"/>
      <c r="GHR3" s="45"/>
      <c r="GHS3" s="45"/>
      <c r="GHT3" s="45"/>
      <c r="GHU3" s="45"/>
      <c r="GHV3" s="45"/>
      <c r="GHW3" s="45"/>
      <c r="GHX3" s="45"/>
      <c r="GHY3" s="45"/>
      <c r="GHZ3" s="45"/>
      <c r="GIA3" s="45"/>
      <c r="GIB3" s="45"/>
      <c r="GIC3" s="45"/>
      <c r="GID3" s="45"/>
      <c r="GIE3" s="45"/>
      <c r="GIF3" s="45"/>
      <c r="GIG3" s="45"/>
      <c r="GIH3" s="45"/>
      <c r="GII3" s="45"/>
      <c r="GIJ3" s="45"/>
      <c r="GIK3" s="45"/>
      <c r="GIL3" s="45"/>
      <c r="GIM3" s="45"/>
      <c r="GIN3" s="45"/>
      <c r="GIO3" s="45"/>
      <c r="GIP3" s="45"/>
      <c r="GIQ3" s="45"/>
      <c r="GIR3" s="45"/>
      <c r="GIS3" s="45"/>
      <c r="GIT3" s="45"/>
      <c r="GIU3" s="45"/>
      <c r="GIV3" s="45"/>
      <c r="GIW3" s="45"/>
      <c r="GIX3" s="45"/>
      <c r="GIY3" s="45"/>
      <c r="GIZ3" s="45"/>
      <c r="GJA3" s="45"/>
      <c r="GJB3" s="45"/>
      <c r="GJC3" s="45"/>
      <c r="GJD3" s="45"/>
      <c r="GJE3" s="45"/>
      <c r="GJF3" s="45"/>
      <c r="GJG3" s="45"/>
      <c r="GJH3" s="45"/>
      <c r="GJI3" s="45"/>
      <c r="GJJ3" s="45"/>
      <c r="GJK3" s="45"/>
      <c r="GJL3" s="45"/>
      <c r="GJM3" s="45"/>
      <c r="GJN3" s="45"/>
      <c r="GJO3" s="45"/>
      <c r="GJP3" s="45"/>
      <c r="GJQ3" s="45"/>
      <c r="GJR3" s="45"/>
      <c r="GJS3" s="45"/>
      <c r="GJT3" s="45"/>
      <c r="GJU3" s="45"/>
      <c r="GJV3" s="45"/>
      <c r="GJW3" s="45"/>
      <c r="GJX3" s="45"/>
      <c r="GJY3" s="45"/>
      <c r="GJZ3" s="45"/>
      <c r="GKA3" s="45"/>
      <c r="GKB3" s="45"/>
      <c r="GKC3" s="45"/>
      <c r="GKD3" s="45"/>
      <c r="GKE3" s="45"/>
      <c r="GKF3" s="45"/>
      <c r="GKG3" s="45"/>
      <c r="GKH3" s="45"/>
      <c r="GKI3" s="45"/>
      <c r="GKJ3" s="45"/>
      <c r="GKK3" s="45"/>
      <c r="GKL3" s="45"/>
      <c r="GKM3" s="45"/>
      <c r="GKN3" s="45"/>
      <c r="GKO3" s="45"/>
      <c r="GKP3" s="45"/>
      <c r="GKQ3" s="45"/>
      <c r="GKR3" s="45"/>
      <c r="GKS3" s="45"/>
      <c r="GKT3" s="45"/>
      <c r="GKU3" s="45"/>
      <c r="GKV3" s="45"/>
      <c r="GKW3" s="45"/>
      <c r="GKX3" s="45"/>
      <c r="GKY3" s="45"/>
      <c r="GKZ3" s="45"/>
      <c r="GLA3" s="45"/>
      <c r="GLB3" s="45"/>
      <c r="GLC3" s="45"/>
      <c r="GLD3" s="45"/>
      <c r="GLE3" s="45"/>
      <c r="GLF3" s="45"/>
      <c r="GLG3" s="45"/>
      <c r="GLH3" s="45"/>
      <c r="GLI3" s="45"/>
      <c r="GLJ3" s="45"/>
      <c r="GLK3" s="45"/>
      <c r="GLL3" s="45"/>
      <c r="GLM3" s="45"/>
      <c r="GLN3" s="45"/>
      <c r="GLO3" s="45"/>
      <c r="GLP3" s="45"/>
      <c r="GLQ3" s="45"/>
      <c r="GLR3" s="45"/>
      <c r="GLS3" s="45"/>
      <c r="GLT3" s="45"/>
      <c r="GLU3" s="45"/>
      <c r="GLV3" s="45"/>
      <c r="GLW3" s="45"/>
      <c r="GLX3" s="45"/>
      <c r="GLY3" s="45"/>
      <c r="GLZ3" s="45"/>
      <c r="GMA3" s="45"/>
      <c r="GMB3" s="45"/>
      <c r="GMC3" s="45"/>
      <c r="GMD3" s="45"/>
      <c r="GME3" s="45"/>
      <c r="GMF3" s="45"/>
      <c r="GMG3" s="45"/>
      <c r="GMH3" s="45"/>
      <c r="GMI3" s="45"/>
      <c r="GMJ3" s="45"/>
      <c r="GMK3" s="45"/>
      <c r="GML3" s="45"/>
      <c r="GMM3" s="45"/>
      <c r="GMN3" s="45"/>
      <c r="GMO3" s="45"/>
      <c r="GMP3" s="45"/>
      <c r="GMQ3" s="45"/>
      <c r="GMR3" s="45"/>
      <c r="GMS3" s="45"/>
      <c r="GMT3" s="45"/>
      <c r="GMU3" s="45"/>
      <c r="GMV3" s="45"/>
      <c r="GMW3" s="45"/>
      <c r="GMX3" s="45"/>
      <c r="GMY3" s="45"/>
      <c r="GMZ3" s="45"/>
      <c r="GNA3" s="45"/>
      <c r="GNB3" s="45"/>
      <c r="GNC3" s="45"/>
      <c r="GND3" s="45"/>
      <c r="GNE3" s="45"/>
      <c r="GNF3" s="45"/>
      <c r="GNG3" s="45"/>
      <c r="GNH3" s="45"/>
      <c r="GNI3" s="45"/>
      <c r="GNJ3" s="45"/>
      <c r="GNK3" s="45"/>
      <c r="GNL3" s="45"/>
      <c r="GNM3" s="45"/>
      <c r="GNN3" s="45"/>
      <c r="GNO3" s="45"/>
      <c r="GNP3" s="45"/>
      <c r="GNQ3" s="45"/>
      <c r="GNR3" s="45"/>
      <c r="GNS3" s="45"/>
      <c r="GNT3" s="45"/>
      <c r="GNU3" s="45"/>
      <c r="GNV3" s="45"/>
      <c r="GNW3" s="45"/>
      <c r="GNX3" s="45"/>
      <c r="GNY3" s="45"/>
      <c r="GNZ3" s="45"/>
      <c r="GOA3" s="45"/>
      <c r="GOB3" s="45"/>
      <c r="GOC3" s="45"/>
      <c r="GOD3" s="45"/>
      <c r="GOE3" s="45"/>
      <c r="GOF3" s="45"/>
      <c r="GOG3" s="45"/>
      <c r="GOH3" s="45"/>
      <c r="GOI3" s="45"/>
      <c r="GOJ3" s="45"/>
      <c r="GOK3" s="45"/>
      <c r="GOL3" s="45"/>
      <c r="GOM3" s="45"/>
      <c r="GON3" s="45"/>
      <c r="GOO3" s="45"/>
      <c r="GOP3" s="45"/>
      <c r="GOQ3" s="45"/>
      <c r="GOR3" s="45"/>
      <c r="GOS3" s="45"/>
      <c r="GOT3" s="45"/>
      <c r="GOU3" s="45"/>
      <c r="GOV3" s="45"/>
      <c r="GOW3" s="45"/>
      <c r="GOX3" s="45"/>
      <c r="GOY3" s="45"/>
      <c r="GOZ3" s="45"/>
      <c r="GPA3" s="45"/>
      <c r="GPB3" s="45"/>
      <c r="GPC3" s="45"/>
      <c r="GPD3" s="45"/>
      <c r="GPE3" s="45"/>
      <c r="GPF3" s="45"/>
      <c r="GPG3" s="45"/>
      <c r="GPH3" s="45"/>
      <c r="GPI3" s="45"/>
      <c r="GPJ3" s="45"/>
      <c r="GPK3" s="45"/>
      <c r="GPL3" s="45"/>
      <c r="GPM3" s="45"/>
      <c r="GPN3" s="45"/>
      <c r="GPO3" s="45"/>
      <c r="GPP3" s="45"/>
      <c r="GPQ3" s="45"/>
      <c r="GPR3" s="45"/>
      <c r="GPS3" s="45"/>
      <c r="GPT3" s="45"/>
      <c r="GPU3" s="45"/>
      <c r="GPV3" s="45"/>
      <c r="GPW3" s="45"/>
      <c r="GPX3" s="45"/>
      <c r="GPY3" s="45"/>
      <c r="GPZ3" s="45"/>
      <c r="GQA3" s="45"/>
      <c r="GQB3" s="45"/>
      <c r="GQC3" s="45"/>
      <c r="GQD3" s="45"/>
      <c r="GQE3" s="45"/>
      <c r="GQF3" s="45"/>
      <c r="GQG3" s="45"/>
      <c r="GQH3" s="45"/>
      <c r="GQI3" s="45"/>
      <c r="GQJ3" s="45"/>
      <c r="GQK3" s="45"/>
      <c r="GQL3" s="45"/>
      <c r="GQM3" s="45"/>
      <c r="GQN3" s="45"/>
      <c r="GQO3" s="45"/>
      <c r="GQP3" s="45"/>
      <c r="GQQ3" s="45"/>
      <c r="GQR3" s="45"/>
      <c r="GQS3" s="45"/>
      <c r="GQT3" s="45"/>
      <c r="GQU3" s="45"/>
      <c r="GQV3" s="45"/>
      <c r="GQW3" s="45"/>
      <c r="GQX3" s="45"/>
      <c r="GQY3" s="45"/>
      <c r="GQZ3" s="45"/>
      <c r="GRA3" s="45"/>
      <c r="GRB3" s="45"/>
      <c r="GRC3" s="45"/>
      <c r="GRD3" s="45"/>
      <c r="GRE3" s="45"/>
      <c r="GRF3" s="45"/>
      <c r="GRG3" s="45"/>
      <c r="GRH3" s="45"/>
      <c r="GRI3" s="45"/>
      <c r="GRJ3" s="45"/>
      <c r="GRK3" s="45"/>
      <c r="GRL3" s="45"/>
      <c r="GRM3" s="45"/>
      <c r="GRN3" s="45"/>
      <c r="GRO3" s="45"/>
      <c r="GRP3" s="45"/>
      <c r="GRQ3" s="45"/>
      <c r="GRR3" s="45"/>
      <c r="GRS3" s="45"/>
      <c r="GRT3" s="45"/>
      <c r="GRU3" s="45"/>
      <c r="GRV3" s="45"/>
      <c r="GRW3" s="45"/>
      <c r="GRX3" s="45"/>
      <c r="GRY3" s="45"/>
      <c r="GRZ3" s="45"/>
      <c r="GSA3" s="45"/>
      <c r="GSB3" s="45"/>
      <c r="GSC3" s="45"/>
      <c r="GSD3" s="45"/>
      <c r="GSE3" s="45"/>
      <c r="GSF3" s="45"/>
      <c r="GSG3" s="45"/>
      <c r="GSH3" s="45"/>
      <c r="GSI3" s="45"/>
      <c r="GSJ3" s="45"/>
      <c r="GSK3" s="45"/>
      <c r="GSL3" s="45"/>
      <c r="GSM3" s="45"/>
      <c r="GSN3" s="45"/>
      <c r="GSO3" s="45"/>
      <c r="GSP3" s="45"/>
      <c r="GSQ3" s="45"/>
      <c r="GSR3" s="45"/>
      <c r="GSS3" s="45"/>
      <c r="GST3" s="45"/>
      <c r="GSU3" s="45"/>
      <c r="GSV3" s="45"/>
      <c r="GSW3" s="45"/>
      <c r="GSX3" s="45"/>
      <c r="GSY3" s="45"/>
      <c r="GSZ3" s="45"/>
      <c r="GTA3" s="45"/>
      <c r="GTB3" s="45"/>
      <c r="GTC3" s="45"/>
      <c r="GTD3" s="45"/>
      <c r="GTE3" s="45"/>
      <c r="GTF3" s="45"/>
      <c r="GTG3" s="45"/>
      <c r="GTH3" s="45"/>
      <c r="GTI3" s="45"/>
      <c r="GTJ3" s="45"/>
      <c r="GTK3" s="45"/>
      <c r="GTL3" s="45"/>
      <c r="GTM3" s="45"/>
      <c r="GTN3" s="45"/>
      <c r="GTO3" s="45"/>
      <c r="GTP3" s="45"/>
      <c r="GTQ3" s="45"/>
      <c r="GTR3" s="45"/>
      <c r="GTS3" s="45"/>
      <c r="GTT3" s="45"/>
      <c r="GTU3" s="45"/>
      <c r="GTV3" s="45"/>
      <c r="GTW3" s="45"/>
      <c r="GTX3" s="45"/>
      <c r="GTY3" s="45"/>
      <c r="GTZ3" s="45"/>
      <c r="GUA3" s="45"/>
      <c r="GUB3" s="45"/>
      <c r="GUC3" s="45"/>
      <c r="GUD3" s="45"/>
      <c r="GUE3" s="45"/>
      <c r="GUF3" s="45"/>
      <c r="GUG3" s="45"/>
      <c r="GUH3" s="45"/>
      <c r="GUI3" s="45"/>
      <c r="GUJ3" s="45"/>
      <c r="GUK3" s="45"/>
      <c r="GUL3" s="45"/>
      <c r="GUM3" s="45"/>
      <c r="GUN3" s="45"/>
      <c r="GUO3" s="45"/>
      <c r="GUP3" s="45"/>
      <c r="GUQ3" s="45"/>
      <c r="GUR3" s="45"/>
      <c r="GUS3" s="45"/>
      <c r="GUT3" s="45"/>
      <c r="GUU3" s="45"/>
      <c r="GUV3" s="45"/>
      <c r="GUW3" s="45"/>
      <c r="GUX3" s="45"/>
      <c r="GUY3" s="45"/>
      <c r="GUZ3" s="45"/>
      <c r="GVA3" s="45"/>
      <c r="GVB3" s="45"/>
      <c r="GVC3" s="45"/>
      <c r="GVD3" s="45"/>
      <c r="GVE3" s="45"/>
      <c r="GVF3" s="45"/>
      <c r="GVG3" s="45"/>
      <c r="GVH3" s="45"/>
      <c r="GVI3" s="45"/>
      <c r="GVJ3" s="45"/>
      <c r="GVK3" s="45"/>
      <c r="GVL3" s="45"/>
      <c r="GVM3" s="45"/>
      <c r="GVN3" s="45"/>
      <c r="GVO3" s="45"/>
      <c r="GVP3" s="45"/>
      <c r="GVQ3" s="45"/>
      <c r="GVR3" s="45"/>
      <c r="GVS3" s="45"/>
      <c r="GVT3" s="45"/>
      <c r="GVU3" s="45"/>
      <c r="GVV3" s="45"/>
      <c r="GVW3" s="45"/>
      <c r="GVX3" s="45"/>
      <c r="GVY3" s="45"/>
      <c r="GVZ3" s="45"/>
      <c r="GWA3" s="45"/>
      <c r="GWB3" s="45"/>
      <c r="GWC3" s="45"/>
      <c r="GWD3" s="45"/>
      <c r="GWE3" s="45"/>
      <c r="GWF3" s="45"/>
      <c r="GWG3" s="45"/>
      <c r="GWH3" s="45"/>
      <c r="GWI3" s="45"/>
      <c r="GWJ3" s="45"/>
      <c r="GWK3" s="45"/>
      <c r="GWL3" s="45"/>
      <c r="GWM3" s="45"/>
      <c r="GWN3" s="45"/>
      <c r="GWO3" s="45"/>
      <c r="GWP3" s="45"/>
      <c r="GWQ3" s="45"/>
      <c r="GWR3" s="45"/>
      <c r="GWS3" s="45"/>
      <c r="GWT3" s="45"/>
      <c r="GWU3" s="45"/>
      <c r="GWV3" s="45"/>
      <c r="GWW3" s="45"/>
      <c r="GWX3" s="45"/>
      <c r="GWY3" s="45"/>
      <c r="GWZ3" s="45"/>
      <c r="GXA3" s="45"/>
      <c r="GXB3" s="45"/>
      <c r="GXC3" s="45"/>
      <c r="GXD3" s="45"/>
      <c r="GXE3" s="45"/>
      <c r="GXF3" s="45"/>
      <c r="GXG3" s="45"/>
      <c r="GXH3" s="45"/>
      <c r="GXI3" s="45"/>
      <c r="GXJ3" s="45"/>
      <c r="GXK3" s="45"/>
      <c r="GXL3" s="45"/>
      <c r="GXM3" s="45"/>
      <c r="GXN3" s="45"/>
      <c r="GXO3" s="45"/>
      <c r="GXP3" s="45"/>
      <c r="GXQ3" s="45"/>
      <c r="GXR3" s="45"/>
      <c r="GXS3" s="45"/>
      <c r="GXT3" s="45"/>
      <c r="GXU3" s="45"/>
      <c r="GXV3" s="45"/>
      <c r="GXW3" s="45"/>
      <c r="GXX3" s="45"/>
      <c r="GXY3" s="45"/>
      <c r="GXZ3" s="45"/>
      <c r="GYA3" s="45"/>
      <c r="GYB3" s="45"/>
      <c r="GYC3" s="45"/>
      <c r="GYD3" s="45"/>
      <c r="GYE3" s="45"/>
      <c r="GYF3" s="45"/>
      <c r="GYG3" s="45"/>
      <c r="GYH3" s="45"/>
      <c r="GYI3" s="45"/>
      <c r="GYJ3" s="45"/>
      <c r="GYK3" s="45"/>
      <c r="GYL3" s="45"/>
      <c r="GYM3" s="45"/>
      <c r="GYN3" s="45"/>
      <c r="GYO3" s="45"/>
      <c r="GYP3" s="45"/>
      <c r="GYQ3" s="45"/>
      <c r="GYR3" s="45"/>
      <c r="GYS3" s="45"/>
      <c r="GYT3" s="45"/>
      <c r="GYU3" s="45"/>
      <c r="GYV3" s="45"/>
      <c r="GYW3" s="45"/>
      <c r="GYX3" s="45"/>
      <c r="GYY3" s="45"/>
      <c r="GYZ3" s="45"/>
      <c r="GZA3" s="45"/>
      <c r="GZB3" s="45"/>
      <c r="GZC3" s="45"/>
      <c r="GZD3" s="45"/>
      <c r="GZE3" s="45"/>
      <c r="GZF3" s="45"/>
      <c r="GZG3" s="45"/>
      <c r="GZH3" s="45"/>
      <c r="GZI3" s="45"/>
      <c r="GZJ3" s="45"/>
      <c r="GZK3" s="45"/>
      <c r="GZL3" s="45"/>
      <c r="GZM3" s="45"/>
      <c r="GZN3" s="45"/>
      <c r="GZO3" s="45"/>
      <c r="GZP3" s="45"/>
      <c r="GZQ3" s="45"/>
      <c r="GZR3" s="45"/>
      <c r="GZS3" s="45"/>
      <c r="GZT3" s="45"/>
      <c r="GZU3" s="45"/>
      <c r="GZV3" s="45"/>
      <c r="GZW3" s="45"/>
      <c r="GZX3" s="45"/>
      <c r="GZY3" s="45"/>
      <c r="GZZ3" s="45"/>
      <c r="HAA3" s="45"/>
      <c r="HAB3" s="45"/>
      <c r="HAC3" s="45"/>
      <c r="HAD3" s="45"/>
      <c r="HAE3" s="45"/>
      <c r="HAF3" s="45"/>
      <c r="HAG3" s="45"/>
      <c r="HAH3" s="45"/>
      <c r="HAI3" s="45"/>
      <c r="HAJ3" s="45"/>
      <c r="HAK3" s="45"/>
      <c r="HAL3" s="45"/>
      <c r="HAM3" s="45"/>
      <c r="HAN3" s="45"/>
      <c r="HAO3" s="45"/>
      <c r="HAP3" s="45"/>
      <c r="HAQ3" s="45"/>
      <c r="HAR3" s="45"/>
      <c r="HAS3" s="45"/>
      <c r="HAT3" s="45"/>
      <c r="HAU3" s="45"/>
      <c r="HAV3" s="45"/>
      <c r="HAW3" s="45"/>
      <c r="HAX3" s="45"/>
      <c r="HAY3" s="45"/>
      <c r="HAZ3" s="45"/>
      <c r="HBA3" s="45"/>
      <c r="HBB3" s="45"/>
      <c r="HBC3" s="45"/>
      <c r="HBD3" s="45"/>
      <c r="HBE3" s="45"/>
      <c r="HBF3" s="45"/>
      <c r="HBG3" s="45"/>
      <c r="HBH3" s="45"/>
      <c r="HBI3" s="45"/>
      <c r="HBJ3" s="45"/>
      <c r="HBK3" s="45"/>
      <c r="HBL3" s="45"/>
      <c r="HBM3" s="45"/>
      <c r="HBN3" s="45"/>
      <c r="HBO3" s="45"/>
      <c r="HBP3" s="45"/>
      <c r="HBQ3" s="45"/>
      <c r="HBR3" s="45"/>
      <c r="HBS3" s="45"/>
      <c r="HBT3" s="45"/>
      <c r="HBU3" s="45"/>
      <c r="HBV3" s="45"/>
      <c r="HBW3" s="45"/>
      <c r="HBX3" s="45"/>
      <c r="HBY3" s="45"/>
      <c r="HBZ3" s="45"/>
      <c r="HCA3" s="45"/>
      <c r="HCB3" s="45"/>
      <c r="HCC3" s="45"/>
      <c r="HCD3" s="45"/>
      <c r="HCE3" s="45"/>
      <c r="HCF3" s="45"/>
      <c r="HCG3" s="45"/>
      <c r="HCH3" s="45"/>
      <c r="HCI3" s="45"/>
      <c r="HCJ3" s="45"/>
      <c r="HCK3" s="45"/>
      <c r="HCL3" s="45"/>
      <c r="HCM3" s="45"/>
      <c r="HCN3" s="45"/>
      <c r="HCO3" s="45"/>
      <c r="HCP3" s="45"/>
      <c r="HCQ3" s="45"/>
      <c r="HCR3" s="45"/>
      <c r="HCS3" s="45"/>
      <c r="HCT3" s="45"/>
      <c r="HCU3" s="45"/>
      <c r="HCV3" s="45"/>
      <c r="HCW3" s="45"/>
      <c r="HCX3" s="45"/>
      <c r="HCY3" s="45"/>
      <c r="HCZ3" s="45"/>
      <c r="HDA3" s="45"/>
      <c r="HDB3" s="45"/>
      <c r="HDC3" s="45"/>
      <c r="HDD3" s="45"/>
      <c r="HDE3" s="45"/>
      <c r="HDF3" s="45"/>
      <c r="HDG3" s="45"/>
      <c r="HDH3" s="45"/>
      <c r="HDI3" s="45"/>
      <c r="HDJ3" s="45"/>
      <c r="HDK3" s="45"/>
      <c r="HDL3" s="45"/>
      <c r="HDM3" s="45"/>
      <c r="HDN3" s="45"/>
      <c r="HDO3" s="45"/>
      <c r="HDP3" s="45"/>
      <c r="HDQ3" s="45"/>
      <c r="HDR3" s="45"/>
      <c r="HDS3" s="45"/>
      <c r="HDT3" s="45"/>
      <c r="HDU3" s="45"/>
      <c r="HDV3" s="45"/>
      <c r="HDW3" s="45"/>
      <c r="HDX3" s="45"/>
      <c r="HDY3" s="45"/>
      <c r="HDZ3" s="45"/>
      <c r="HEA3" s="45"/>
      <c r="HEB3" s="45"/>
      <c r="HEC3" s="45"/>
      <c r="HED3" s="45"/>
      <c r="HEE3" s="45"/>
      <c r="HEF3" s="45"/>
      <c r="HEG3" s="45"/>
      <c r="HEH3" s="45"/>
      <c r="HEI3" s="45"/>
      <c r="HEJ3" s="45"/>
      <c r="HEK3" s="45"/>
      <c r="HEL3" s="45"/>
      <c r="HEM3" s="45"/>
      <c r="HEN3" s="45"/>
      <c r="HEO3" s="45"/>
      <c r="HEP3" s="45"/>
      <c r="HEQ3" s="45"/>
      <c r="HER3" s="45"/>
      <c r="HES3" s="45"/>
      <c r="HET3" s="45"/>
      <c r="HEU3" s="45"/>
      <c r="HEV3" s="45"/>
      <c r="HEW3" s="45"/>
      <c r="HEX3" s="45"/>
      <c r="HEY3" s="45"/>
      <c r="HEZ3" s="45"/>
      <c r="HFA3" s="45"/>
      <c r="HFB3" s="45"/>
      <c r="HFC3" s="45"/>
      <c r="HFD3" s="45"/>
      <c r="HFE3" s="45"/>
      <c r="HFF3" s="45"/>
      <c r="HFG3" s="45"/>
      <c r="HFH3" s="45"/>
      <c r="HFI3" s="45"/>
      <c r="HFJ3" s="45"/>
      <c r="HFK3" s="45"/>
      <c r="HFL3" s="45"/>
      <c r="HFM3" s="45"/>
      <c r="HFN3" s="45"/>
      <c r="HFO3" s="45"/>
      <c r="HFP3" s="45"/>
      <c r="HFQ3" s="45"/>
      <c r="HFR3" s="45"/>
      <c r="HFS3" s="45"/>
      <c r="HFT3" s="45"/>
      <c r="HFU3" s="45"/>
      <c r="HFV3" s="45"/>
      <c r="HFW3" s="45"/>
      <c r="HFX3" s="45"/>
      <c r="HFY3" s="45"/>
      <c r="HFZ3" s="45"/>
      <c r="HGA3" s="45"/>
      <c r="HGB3" s="45"/>
      <c r="HGC3" s="45"/>
      <c r="HGD3" s="45"/>
      <c r="HGE3" s="45"/>
      <c r="HGF3" s="45"/>
      <c r="HGG3" s="45"/>
      <c r="HGH3" s="45"/>
      <c r="HGI3" s="45"/>
      <c r="HGJ3" s="45"/>
      <c r="HGK3" s="45"/>
      <c r="HGL3" s="45"/>
      <c r="HGM3" s="45"/>
      <c r="HGN3" s="45"/>
      <c r="HGO3" s="45"/>
      <c r="HGP3" s="45"/>
      <c r="HGQ3" s="45"/>
      <c r="HGR3" s="45"/>
      <c r="HGS3" s="45"/>
      <c r="HGT3" s="45"/>
      <c r="HGU3" s="45"/>
      <c r="HGV3" s="45"/>
      <c r="HGW3" s="45"/>
      <c r="HGX3" s="45"/>
      <c r="HGY3" s="45"/>
      <c r="HGZ3" s="45"/>
      <c r="HHA3" s="45"/>
      <c r="HHB3" s="45"/>
      <c r="HHC3" s="45"/>
      <c r="HHD3" s="45"/>
      <c r="HHE3" s="45"/>
      <c r="HHF3" s="45"/>
      <c r="HHG3" s="45"/>
      <c r="HHH3" s="45"/>
      <c r="HHI3" s="45"/>
      <c r="HHJ3" s="45"/>
      <c r="HHK3" s="45"/>
      <c r="HHL3" s="45"/>
      <c r="HHM3" s="45"/>
      <c r="HHN3" s="45"/>
      <c r="HHO3" s="45"/>
      <c r="HHP3" s="45"/>
      <c r="HHQ3" s="45"/>
      <c r="HHR3" s="45"/>
      <c r="HHS3" s="45"/>
      <c r="HHT3" s="45"/>
      <c r="HHU3" s="45"/>
      <c r="HHV3" s="45"/>
      <c r="HHW3" s="45"/>
      <c r="HHX3" s="45"/>
      <c r="HHY3" s="45"/>
      <c r="HHZ3" s="45"/>
      <c r="HIA3" s="45"/>
      <c r="HIB3" s="45"/>
      <c r="HIC3" s="45"/>
      <c r="HID3" s="45"/>
      <c r="HIE3" s="45"/>
      <c r="HIF3" s="45"/>
      <c r="HIG3" s="45"/>
      <c r="HIH3" s="45"/>
      <c r="HII3" s="45"/>
      <c r="HIJ3" s="45"/>
      <c r="HIK3" s="45"/>
      <c r="HIL3" s="45"/>
      <c r="HIM3" s="45"/>
      <c r="HIN3" s="45"/>
      <c r="HIO3" s="45"/>
      <c r="HIP3" s="45"/>
      <c r="HIQ3" s="45"/>
      <c r="HIR3" s="45"/>
      <c r="HIS3" s="45"/>
      <c r="HIT3" s="45"/>
      <c r="HIU3" s="45"/>
      <c r="HIV3" s="45"/>
      <c r="HIW3" s="45"/>
      <c r="HIX3" s="45"/>
      <c r="HIY3" s="45"/>
      <c r="HIZ3" s="45"/>
      <c r="HJA3" s="45"/>
      <c r="HJB3" s="45"/>
      <c r="HJC3" s="45"/>
      <c r="HJD3" s="45"/>
      <c r="HJE3" s="45"/>
      <c r="HJF3" s="45"/>
      <c r="HJG3" s="45"/>
      <c r="HJH3" s="45"/>
      <c r="HJI3" s="45"/>
      <c r="HJJ3" s="45"/>
      <c r="HJK3" s="45"/>
      <c r="HJL3" s="45"/>
      <c r="HJM3" s="45"/>
      <c r="HJN3" s="45"/>
      <c r="HJO3" s="45"/>
      <c r="HJP3" s="45"/>
      <c r="HJQ3" s="45"/>
      <c r="HJR3" s="45"/>
      <c r="HJS3" s="45"/>
      <c r="HJT3" s="45"/>
      <c r="HJU3" s="45"/>
      <c r="HJV3" s="45"/>
      <c r="HJW3" s="45"/>
      <c r="HJX3" s="45"/>
      <c r="HJY3" s="45"/>
      <c r="HJZ3" s="45"/>
      <c r="HKA3" s="45"/>
      <c r="HKB3" s="45"/>
      <c r="HKC3" s="45"/>
      <c r="HKD3" s="45"/>
      <c r="HKE3" s="45"/>
      <c r="HKF3" s="45"/>
      <c r="HKG3" s="45"/>
      <c r="HKH3" s="45"/>
      <c r="HKI3" s="45"/>
      <c r="HKJ3" s="45"/>
      <c r="HKK3" s="45"/>
      <c r="HKL3" s="45"/>
      <c r="HKM3" s="45"/>
      <c r="HKN3" s="45"/>
      <c r="HKO3" s="45"/>
      <c r="HKP3" s="45"/>
      <c r="HKQ3" s="45"/>
      <c r="HKR3" s="45"/>
      <c r="HKS3" s="45"/>
      <c r="HKT3" s="45"/>
      <c r="HKU3" s="45"/>
      <c r="HKV3" s="45"/>
      <c r="HKW3" s="45"/>
      <c r="HKX3" s="45"/>
      <c r="HKY3" s="45"/>
      <c r="HKZ3" s="45"/>
      <c r="HLA3" s="45"/>
      <c r="HLB3" s="45"/>
      <c r="HLC3" s="45"/>
      <c r="HLD3" s="45"/>
      <c r="HLE3" s="45"/>
      <c r="HLF3" s="45"/>
      <c r="HLG3" s="45"/>
      <c r="HLH3" s="45"/>
      <c r="HLI3" s="45"/>
      <c r="HLJ3" s="45"/>
      <c r="HLK3" s="45"/>
      <c r="HLL3" s="45"/>
      <c r="HLM3" s="45"/>
      <c r="HLN3" s="45"/>
      <c r="HLO3" s="45"/>
      <c r="HLP3" s="45"/>
      <c r="HLQ3" s="45"/>
      <c r="HLR3" s="45"/>
      <c r="HLS3" s="45"/>
      <c r="HLT3" s="45"/>
      <c r="HLU3" s="45"/>
      <c r="HLV3" s="45"/>
      <c r="HLW3" s="45"/>
      <c r="HLX3" s="45"/>
      <c r="HLY3" s="45"/>
      <c r="HLZ3" s="45"/>
      <c r="HMA3" s="45"/>
      <c r="HMB3" s="45"/>
      <c r="HMC3" s="45"/>
      <c r="HMD3" s="45"/>
      <c r="HME3" s="45"/>
      <c r="HMF3" s="45"/>
      <c r="HMG3" s="45"/>
      <c r="HMH3" s="45"/>
      <c r="HMI3" s="45"/>
      <c r="HMJ3" s="45"/>
      <c r="HMK3" s="45"/>
      <c r="HML3" s="45"/>
      <c r="HMM3" s="45"/>
      <c r="HMN3" s="45"/>
      <c r="HMO3" s="45"/>
      <c r="HMP3" s="45"/>
      <c r="HMQ3" s="45"/>
      <c r="HMR3" s="45"/>
      <c r="HMS3" s="45"/>
      <c r="HMT3" s="45"/>
      <c r="HMU3" s="45"/>
      <c r="HMV3" s="45"/>
      <c r="HMW3" s="45"/>
      <c r="HMX3" s="45"/>
      <c r="HMY3" s="45"/>
      <c r="HMZ3" s="45"/>
      <c r="HNA3" s="45"/>
      <c r="HNB3" s="45"/>
      <c r="HNC3" s="45"/>
      <c r="HND3" s="45"/>
      <c r="HNE3" s="45"/>
      <c r="HNF3" s="45"/>
      <c r="HNG3" s="45"/>
      <c r="HNH3" s="45"/>
      <c r="HNI3" s="45"/>
      <c r="HNJ3" s="45"/>
      <c r="HNK3" s="45"/>
      <c r="HNL3" s="45"/>
      <c r="HNM3" s="45"/>
      <c r="HNN3" s="45"/>
      <c r="HNO3" s="45"/>
      <c r="HNP3" s="45"/>
      <c r="HNQ3" s="45"/>
      <c r="HNR3" s="45"/>
      <c r="HNS3" s="45"/>
      <c r="HNT3" s="45"/>
      <c r="HNU3" s="45"/>
      <c r="HNV3" s="45"/>
      <c r="HNW3" s="45"/>
      <c r="HNX3" s="45"/>
      <c r="HNY3" s="45"/>
      <c r="HNZ3" s="45"/>
      <c r="HOA3" s="45"/>
      <c r="HOB3" s="45"/>
      <c r="HOC3" s="45"/>
      <c r="HOD3" s="45"/>
      <c r="HOE3" s="45"/>
      <c r="HOF3" s="45"/>
      <c r="HOG3" s="45"/>
      <c r="HOH3" s="45"/>
      <c r="HOI3" s="45"/>
      <c r="HOJ3" s="45"/>
      <c r="HOK3" s="45"/>
      <c r="HOL3" s="45"/>
      <c r="HOM3" s="45"/>
      <c r="HON3" s="45"/>
      <c r="HOO3" s="45"/>
      <c r="HOP3" s="45"/>
      <c r="HOQ3" s="45"/>
      <c r="HOR3" s="45"/>
      <c r="HOS3" s="45"/>
      <c r="HOT3" s="45"/>
      <c r="HOU3" s="45"/>
      <c r="HOV3" s="45"/>
      <c r="HOW3" s="45"/>
      <c r="HOX3" s="45"/>
      <c r="HOY3" s="45"/>
      <c r="HOZ3" s="45"/>
      <c r="HPA3" s="45"/>
      <c r="HPB3" s="45"/>
      <c r="HPC3" s="45"/>
      <c r="HPD3" s="45"/>
      <c r="HPE3" s="45"/>
      <c r="HPF3" s="45"/>
      <c r="HPG3" s="45"/>
      <c r="HPH3" s="45"/>
      <c r="HPI3" s="45"/>
      <c r="HPJ3" s="45"/>
      <c r="HPK3" s="45"/>
      <c r="HPL3" s="45"/>
      <c r="HPM3" s="45"/>
      <c r="HPN3" s="45"/>
      <c r="HPO3" s="45"/>
      <c r="HPP3" s="45"/>
      <c r="HPQ3" s="45"/>
      <c r="HPR3" s="45"/>
      <c r="HPS3" s="45"/>
      <c r="HPT3" s="45"/>
      <c r="HPU3" s="45"/>
      <c r="HPV3" s="45"/>
      <c r="HPW3" s="45"/>
      <c r="HPX3" s="45"/>
      <c r="HPY3" s="45"/>
      <c r="HPZ3" s="45"/>
      <c r="HQA3" s="45"/>
      <c r="HQB3" s="45"/>
      <c r="HQC3" s="45"/>
      <c r="HQD3" s="45"/>
      <c r="HQE3" s="45"/>
      <c r="HQF3" s="45"/>
      <c r="HQG3" s="45"/>
      <c r="HQH3" s="45"/>
      <c r="HQI3" s="45"/>
      <c r="HQJ3" s="45"/>
      <c r="HQK3" s="45"/>
      <c r="HQL3" s="45"/>
      <c r="HQM3" s="45"/>
      <c r="HQN3" s="45"/>
      <c r="HQO3" s="45"/>
      <c r="HQP3" s="45"/>
      <c r="HQQ3" s="45"/>
      <c r="HQR3" s="45"/>
      <c r="HQS3" s="45"/>
      <c r="HQT3" s="45"/>
      <c r="HQU3" s="45"/>
      <c r="HQV3" s="45"/>
      <c r="HQW3" s="45"/>
      <c r="HQX3" s="45"/>
      <c r="HQY3" s="45"/>
      <c r="HQZ3" s="45"/>
      <c r="HRA3" s="45"/>
      <c r="HRB3" s="45"/>
      <c r="HRC3" s="45"/>
      <c r="HRD3" s="45"/>
      <c r="HRE3" s="45"/>
      <c r="HRF3" s="45"/>
      <c r="HRG3" s="45"/>
      <c r="HRH3" s="45"/>
      <c r="HRI3" s="45"/>
      <c r="HRJ3" s="45"/>
      <c r="HRK3" s="45"/>
      <c r="HRL3" s="45"/>
      <c r="HRM3" s="45"/>
      <c r="HRN3" s="45"/>
      <c r="HRO3" s="45"/>
      <c r="HRP3" s="45"/>
      <c r="HRQ3" s="45"/>
      <c r="HRR3" s="45"/>
      <c r="HRS3" s="45"/>
      <c r="HRT3" s="45"/>
      <c r="HRU3" s="45"/>
      <c r="HRV3" s="45"/>
      <c r="HRW3" s="45"/>
      <c r="HRX3" s="45"/>
      <c r="HRY3" s="45"/>
      <c r="HRZ3" s="45"/>
      <c r="HSA3" s="45"/>
      <c r="HSB3" s="45"/>
      <c r="HSC3" s="45"/>
      <c r="HSD3" s="45"/>
      <c r="HSE3" s="45"/>
      <c r="HSF3" s="45"/>
      <c r="HSG3" s="45"/>
      <c r="HSH3" s="45"/>
      <c r="HSI3" s="45"/>
      <c r="HSJ3" s="45"/>
      <c r="HSK3" s="45"/>
      <c r="HSL3" s="45"/>
      <c r="HSM3" s="45"/>
      <c r="HSN3" s="45"/>
      <c r="HSO3" s="45"/>
      <c r="HSP3" s="45"/>
      <c r="HSQ3" s="45"/>
      <c r="HSR3" s="45"/>
      <c r="HSS3" s="45"/>
      <c r="HST3" s="45"/>
      <c r="HSU3" s="45"/>
      <c r="HSV3" s="45"/>
      <c r="HSW3" s="45"/>
      <c r="HSX3" s="45"/>
      <c r="HSY3" s="45"/>
      <c r="HSZ3" s="45"/>
      <c r="HTA3" s="45"/>
      <c r="HTB3" s="45"/>
      <c r="HTC3" s="45"/>
      <c r="HTD3" s="45"/>
      <c r="HTE3" s="45"/>
      <c r="HTF3" s="45"/>
      <c r="HTG3" s="45"/>
      <c r="HTH3" s="45"/>
      <c r="HTI3" s="45"/>
      <c r="HTJ3" s="45"/>
      <c r="HTK3" s="45"/>
      <c r="HTL3" s="45"/>
      <c r="HTM3" s="45"/>
      <c r="HTN3" s="45"/>
      <c r="HTO3" s="45"/>
      <c r="HTP3" s="45"/>
      <c r="HTQ3" s="45"/>
      <c r="HTR3" s="45"/>
      <c r="HTS3" s="45"/>
      <c r="HTT3" s="45"/>
      <c r="HTU3" s="45"/>
      <c r="HTV3" s="45"/>
      <c r="HTW3" s="45"/>
      <c r="HTX3" s="45"/>
      <c r="HTY3" s="45"/>
      <c r="HTZ3" s="45"/>
      <c r="HUA3" s="45"/>
      <c r="HUB3" s="45"/>
      <c r="HUC3" s="45"/>
      <c r="HUD3" s="45"/>
      <c r="HUE3" s="45"/>
      <c r="HUF3" s="45"/>
      <c r="HUG3" s="45"/>
      <c r="HUH3" s="45"/>
      <c r="HUI3" s="45"/>
      <c r="HUJ3" s="45"/>
      <c r="HUK3" s="45"/>
      <c r="HUL3" s="45"/>
      <c r="HUM3" s="45"/>
      <c r="HUN3" s="45"/>
      <c r="HUO3" s="45"/>
      <c r="HUP3" s="45"/>
      <c r="HUQ3" s="45"/>
      <c r="HUR3" s="45"/>
      <c r="HUS3" s="45"/>
      <c r="HUT3" s="45"/>
      <c r="HUU3" s="45"/>
      <c r="HUV3" s="45"/>
      <c r="HUW3" s="45"/>
      <c r="HUX3" s="45"/>
      <c r="HUY3" s="45"/>
      <c r="HUZ3" s="45"/>
      <c r="HVA3" s="45"/>
      <c r="HVB3" s="45"/>
      <c r="HVC3" s="45"/>
      <c r="HVD3" s="45"/>
      <c r="HVE3" s="45"/>
      <c r="HVF3" s="45"/>
      <c r="HVG3" s="45"/>
      <c r="HVH3" s="45"/>
      <c r="HVI3" s="45"/>
      <c r="HVJ3" s="45"/>
      <c r="HVK3" s="45"/>
      <c r="HVL3" s="45"/>
      <c r="HVM3" s="45"/>
      <c r="HVN3" s="45"/>
      <c r="HVO3" s="45"/>
      <c r="HVP3" s="45"/>
      <c r="HVQ3" s="45"/>
      <c r="HVR3" s="45"/>
      <c r="HVS3" s="45"/>
      <c r="HVT3" s="45"/>
      <c r="HVU3" s="45"/>
      <c r="HVV3" s="45"/>
      <c r="HVW3" s="45"/>
      <c r="HVX3" s="45"/>
      <c r="HVY3" s="45"/>
      <c r="HVZ3" s="45"/>
      <c r="HWA3" s="45"/>
      <c r="HWB3" s="45"/>
      <c r="HWC3" s="45"/>
      <c r="HWD3" s="45"/>
      <c r="HWE3" s="45"/>
      <c r="HWF3" s="45"/>
      <c r="HWG3" s="45"/>
      <c r="HWH3" s="45"/>
      <c r="HWI3" s="45"/>
      <c r="HWJ3" s="45"/>
      <c r="HWK3" s="45"/>
      <c r="HWL3" s="45"/>
      <c r="HWM3" s="45"/>
      <c r="HWN3" s="45"/>
      <c r="HWO3" s="45"/>
      <c r="HWP3" s="45"/>
      <c r="HWQ3" s="45"/>
      <c r="HWR3" s="45"/>
      <c r="HWS3" s="45"/>
      <c r="HWT3" s="45"/>
      <c r="HWU3" s="45"/>
      <c r="HWV3" s="45"/>
      <c r="HWW3" s="45"/>
      <c r="HWX3" s="45"/>
      <c r="HWY3" s="45"/>
      <c r="HWZ3" s="45"/>
      <c r="HXA3" s="45"/>
      <c r="HXB3" s="45"/>
      <c r="HXC3" s="45"/>
      <c r="HXD3" s="45"/>
      <c r="HXE3" s="45"/>
      <c r="HXF3" s="45"/>
      <c r="HXG3" s="45"/>
      <c r="HXH3" s="45"/>
      <c r="HXI3" s="45"/>
      <c r="HXJ3" s="45"/>
      <c r="HXK3" s="45"/>
      <c r="HXL3" s="45"/>
      <c r="HXM3" s="45"/>
      <c r="HXN3" s="45"/>
      <c r="HXO3" s="45"/>
      <c r="HXP3" s="45"/>
      <c r="HXQ3" s="45"/>
      <c r="HXR3" s="45"/>
      <c r="HXS3" s="45"/>
      <c r="HXT3" s="45"/>
      <c r="HXU3" s="45"/>
      <c r="HXV3" s="45"/>
      <c r="HXW3" s="45"/>
      <c r="HXX3" s="45"/>
      <c r="HXY3" s="45"/>
      <c r="HXZ3" s="45"/>
      <c r="HYA3" s="45"/>
      <c r="HYB3" s="45"/>
      <c r="HYC3" s="45"/>
      <c r="HYD3" s="45"/>
      <c r="HYE3" s="45"/>
      <c r="HYF3" s="45"/>
      <c r="HYG3" s="45"/>
      <c r="HYH3" s="45"/>
      <c r="HYI3" s="45"/>
      <c r="HYJ3" s="45"/>
      <c r="HYK3" s="45"/>
      <c r="HYL3" s="45"/>
      <c r="HYM3" s="45"/>
      <c r="HYN3" s="45"/>
      <c r="HYO3" s="45"/>
      <c r="HYP3" s="45"/>
      <c r="HYQ3" s="45"/>
      <c r="HYR3" s="45"/>
      <c r="HYS3" s="45"/>
      <c r="HYT3" s="45"/>
      <c r="HYU3" s="45"/>
      <c r="HYV3" s="45"/>
      <c r="HYW3" s="45"/>
      <c r="HYX3" s="45"/>
      <c r="HYY3" s="45"/>
      <c r="HYZ3" s="45"/>
      <c r="HZA3" s="45"/>
      <c r="HZB3" s="45"/>
      <c r="HZC3" s="45"/>
      <c r="HZD3" s="45"/>
      <c r="HZE3" s="45"/>
      <c r="HZF3" s="45"/>
      <c r="HZG3" s="45"/>
      <c r="HZH3" s="45"/>
      <c r="HZI3" s="45"/>
      <c r="HZJ3" s="45"/>
      <c r="HZK3" s="45"/>
      <c r="HZL3" s="45"/>
      <c r="HZM3" s="45"/>
      <c r="HZN3" s="45"/>
      <c r="HZO3" s="45"/>
      <c r="HZP3" s="45"/>
      <c r="HZQ3" s="45"/>
      <c r="HZR3" s="45"/>
      <c r="HZS3" s="45"/>
      <c r="HZT3" s="45"/>
      <c r="HZU3" s="45"/>
      <c r="HZV3" s="45"/>
      <c r="HZW3" s="45"/>
      <c r="HZX3" s="45"/>
      <c r="HZY3" s="45"/>
      <c r="HZZ3" s="45"/>
      <c r="IAA3" s="45"/>
      <c r="IAB3" s="45"/>
      <c r="IAC3" s="45"/>
      <c r="IAD3" s="45"/>
      <c r="IAE3" s="45"/>
      <c r="IAF3" s="45"/>
      <c r="IAG3" s="45"/>
      <c r="IAH3" s="45"/>
      <c r="IAI3" s="45"/>
      <c r="IAJ3" s="45"/>
      <c r="IAK3" s="45"/>
      <c r="IAL3" s="45"/>
      <c r="IAM3" s="45"/>
      <c r="IAN3" s="45"/>
      <c r="IAO3" s="45"/>
      <c r="IAP3" s="45"/>
      <c r="IAQ3" s="45"/>
      <c r="IAR3" s="45"/>
      <c r="IAS3" s="45"/>
      <c r="IAT3" s="45"/>
      <c r="IAU3" s="45"/>
      <c r="IAV3" s="45"/>
      <c r="IAW3" s="45"/>
      <c r="IAX3" s="45"/>
      <c r="IAY3" s="45"/>
      <c r="IAZ3" s="45"/>
      <c r="IBA3" s="45"/>
      <c r="IBB3" s="45"/>
      <c r="IBC3" s="45"/>
      <c r="IBD3" s="45"/>
      <c r="IBE3" s="45"/>
      <c r="IBF3" s="45"/>
      <c r="IBG3" s="45"/>
      <c r="IBH3" s="45"/>
      <c r="IBI3" s="45"/>
      <c r="IBJ3" s="45"/>
      <c r="IBK3" s="45"/>
      <c r="IBL3" s="45"/>
      <c r="IBM3" s="45"/>
      <c r="IBN3" s="45"/>
      <c r="IBO3" s="45"/>
      <c r="IBP3" s="45"/>
      <c r="IBQ3" s="45"/>
      <c r="IBR3" s="45"/>
      <c r="IBS3" s="45"/>
      <c r="IBT3" s="45"/>
      <c r="IBU3" s="45"/>
      <c r="IBV3" s="45"/>
      <c r="IBW3" s="45"/>
      <c r="IBX3" s="45"/>
      <c r="IBY3" s="45"/>
      <c r="IBZ3" s="45"/>
      <c r="ICA3" s="45"/>
      <c r="ICB3" s="45"/>
      <c r="ICC3" s="45"/>
      <c r="ICD3" s="45"/>
      <c r="ICE3" s="45"/>
      <c r="ICF3" s="45"/>
      <c r="ICG3" s="45"/>
      <c r="ICH3" s="45"/>
      <c r="ICI3" s="45"/>
      <c r="ICJ3" s="45"/>
      <c r="ICK3" s="45"/>
      <c r="ICL3" s="45"/>
      <c r="ICM3" s="45"/>
      <c r="ICN3" s="45"/>
      <c r="ICO3" s="45"/>
      <c r="ICP3" s="45"/>
      <c r="ICQ3" s="45"/>
      <c r="ICR3" s="45"/>
      <c r="ICS3" s="45"/>
      <c r="ICT3" s="45"/>
      <c r="ICU3" s="45"/>
      <c r="ICV3" s="45"/>
      <c r="ICW3" s="45"/>
      <c r="ICX3" s="45"/>
      <c r="ICY3" s="45"/>
      <c r="ICZ3" s="45"/>
      <c r="IDA3" s="45"/>
      <c r="IDB3" s="45"/>
      <c r="IDC3" s="45"/>
      <c r="IDD3" s="45"/>
      <c r="IDE3" s="45"/>
      <c r="IDF3" s="45"/>
      <c r="IDG3" s="45"/>
      <c r="IDH3" s="45"/>
      <c r="IDI3" s="45"/>
      <c r="IDJ3" s="45"/>
      <c r="IDK3" s="45"/>
      <c r="IDL3" s="45"/>
      <c r="IDM3" s="45"/>
      <c r="IDN3" s="45"/>
      <c r="IDO3" s="45"/>
      <c r="IDP3" s="45"/>
      <c r="IDQ3" s="45"/>
      <c r="IDR3" s="45"/>
      <c r="IDS3" s="45"/>
      <c r="IDT3" s="45"/>
      <c r="IDU3" s="45"/>
      <c r="IDV3" s="45"/>
      <c r="IDW3" s="45"/>
      <c r="IDX3" s="45"/>
      <c r="IDY3" s="45"/>
      <c r="IDZ3" s="45"/>
      <c r="IEA3" s="45"/>
      <c r="IEB3" s="45"/>
      <c r="IEC3" s="45"/>
      <c r="IED3" s="45"/>
      <c r="IEE3" s="45"/>
      <c r="IEF3" s="45"/>
      <c r="IEG3" s="45"/>
      <c r="IEH3" s="45"/>
      <c r="IEI3" s="45"/>
      <c r="IEJ3" s="45"/>
      <c r="IEK3" s="45"/>
      <c r="IEL3" s="45"/>
      <c r="IEM3" s="45"/>
      <c r="IEN3" s="45"/>
      <c r="IEO3" s="45"/>
      <c r="IEP3" s="45"/>
      <c r="IEQ3" s="45"/>
      <c r="IER3" s="45"/>
      <c r="IES3" s="45"/>
      <c r="IET3" s="45"/>
      <c r="IEU3" s="45"/>
      <c r="IEV3" s="45"/>
      <c r="IEW3" s="45"/>
      <c r="IEX3" s="45"/>
      <c r="IEY3" s="45"/>
      <c r="IEZ3" s="45"/>
      <c r="IFA3" s="45"/>
      <c r="IFB3" s="45"/>
      <c r="IFC3" s="45"/>
      <c r="IFD3" s="45"/>
      <c r="IFE3" s="45"/>
      <c r="IFF3" s="45"/>
      <c r="IFG3" s="45"/>
      <c r="IFH3" s="45"/>
      <c r="IFI3" s="45"/>
      <c r="IFJ3" s="45"/>
      <c r="IFK3" s="45"/>
      <c r="IFL3" s="45"/>
      <c r="IFM3" s="45"/>
      <c r="IFN3" s="45"/>
      <c r="IFO3" s="45"/>
      <c r="IFP3" s="45"/>
      <c r="IFQ3" s="45"/>
      <c r="IFR3" s="45"/>
      <c r="IFS3" s="45"/>
      <c r="IFT3" s="45"/>
      <c r="IFU3" s="45"/>
      <c r="IFV3" s="45"/>
      <c r="IFW3" s="45"/>
      <c r="IFX3" s="45"/>
      <c r="IFY3" s="45"/>
      <c r="IFZ3" s="45"/>
      <c r="IGA3" s="45"/>
      <c r="IGB3" s="45"/>
      <c r="IGC3" s="45"/>
      <c r="IGD3" s="45"/>
      <c r="IGE3" s="45"/>
      <c r="IGF3" s="45"/>
      <c r="IGG3" s="45"/>
      <c r="IGH3" s="45"/>
      <c r="IGI3" s="45"/>
      <c r="IGJ3" s="45"/>
      <c r="IGK3" s="45"/>
      <c r="IGL3" s="45"/>
      <c r="IGM3" s="45"/>
      <c r="IGN3" s="45"/>
      <c r="IGO3" s="45"/>
      <c r="IGP3" s="45"/>
      <c r="IGQ3" s="45"/>
      <c r="IGR3" s="45"/>
      <c r="IGS3" s="45"/>
      <c r="IGT3" s="45"/>
      <c r="IGU3" s="45"/>
      <c r="IGV3" s="45"/>
      <c r="IGW3" s="45"/>
      <c r="IGX3" s="45"/>
      <c r="IGY3" s="45"/>
      <c r="IGZ3" s="45"/>
      <c r="IHA3" s="45"/>
      <c r="IHB3" s="45"/>
      <c r="IHC3" s="45"/>
      <c r="IHD3" s="45"/>
      <c r="IHE3" s="45"/>
      <c r="IHF3" s="45"/>
      <c r="IHG3" s="45"/>
      <c r="IHH3" s="45"/>
      <c r="IHI3" s="45"/>
      <c r="IHJ3" s="45"/>
      <c r="IHK3" s="45"/>
      <c r="IHL3" s="45"/>
      <c r="IHM3" s="45"/>
      <c r="IHN3" s="45"/>
      <c r="IHO3" s="45"/>
      <c r="IHP3" s="45"/>
      <c r="IHQ3" s="45"/>
      <c r="IHR3" s="45"/>
      <c r="IHS3" s="45"/>
      <c r="IHT3" s="45"/>
      <c r="IHU3" s="45"/>
      <c r="IHV3" s="45"/>
      <c r="IHW3" s="45"/>
      <c r="IHX3" s="45"/>
      <c r="IHY3" s="45"/>
      <c r="IHZ3" s="45"/>
      <c r="IIA3" s="45"/>
      <c r="IIB3" s="45"/>
      <c r="IIC3" s="45"/>
      <c r="IID3" s="45"/>
      <c r="IIE3" s="45"/>
      <c r="IIF3" s="45"/>
      <c r="IIG3" s="45"/>
      <c r="IIH3" s="45"/>
      <c r="III3" s="45"/>
      <c r="IIJ3" s="45"/>
      <c r="IIK3" s="45"/>
      <c r="IIL3" s="45"/>
      <c r="IIM3" s="45"/>
      <c r="IIN3" s="45"/>
      <c r="IIO3" s="45"/>
      <c r="IIP3" s="45"/>
      <c r="IIQ3" s="45"/>
      <c r="IIR3" s="45"/>
      <c r="IIS3" s="45"/>
      <c r="IIT3" s="45"/>
      <c r="IIU3" s="45"/>
      <c r="IIV3" s="45"/>
      <c r="IIW3" s="45"/>
      <c r="IIX3" s="45"/>
      <c r="IIY3" s="45"/>
      <c r="IIZ3" s="45"/>
      <c r="IJA3" s="45"/>
      <c r="IJB3" s="45"/>
      <c r="IJC3" s="45"/>
      <c r="IJD3" s="45"/>
      <c r="IJE3" s="45"/>
      <c r="IJF3" s="45"/>
      <c r="IJG3" s="45"/>
      <c r="IJH3" s="45"/>
      <c r="IJI3" s="45"/>
      <c r="IJJ3" s="45"/>
      <c r="IJK3" s="45"/>
      <c r="IJL3" s="45"/>
      <c r="IJM3" s="45"/>
      <c r="IJN3" s="45"/>
      <c r="IJO3" s="45"/>
      <c r="IJP3" s="45"/>
      <c r="IJQ3" s="45"/>
      <c r="IJR3" s="45"/>
      <c r="IJS3" s="45"/>
      <c r="IJT3" s="45"/>
      <c r="IJU3" s="45"/>
      <c r="IJV3" s="45"/>
      <c r="IJW3" s="45"/>
      <c r="IJX3" s="45"/>
      <c r="IJY3" s="45"/>
      <c r="IJZ3" s="45"/>
      <c r="IKA3" s="45"/>
      <c r="IKB3" s="45"/>
      <c r="IKC3" s="45"/>
      <c r="IKD3" s="45"/>
      <c r="IKE3" s="45"/>
      <c r="IKF3" s="45"/>
      <c r="IKG3" s="45"/>
      <c r="IKH3" s="45"/>
      <c r="IKI3" s="45"/>
      <c r="IKJ3" s="45"/>
      <c r="IKK3" s="45"/>
      <c r="IKL3" s="45"/>
      <c r="IKM3" s="45"/>
      <c r="IKN3" s="45"/>
      <c r="IKO3" s="45"/>
      <c r="IKP3" s="45"/>
      <c r="IKQ3" s="45"/>
      <c r="IKR3" s="45"/>
      <c r="IKS3" s="45"/>
      <c r="IKT3" s="45"/>
      <c r="IKU3" s="45"/>
      <c r="IKV3" s="45"/>
      <c r="IKW3" s="45"/>
      <c r="IKX3" s="45"/>
      <c r="IKY3" s="45"/>
      <c r="IKZ3" s="45"/>
      <c r="ILA3" s="45"/>
      <c r="ILB3" s="45"/>
      <c r="ILC3" s="45"/>
      <c r="ILD3" s="45"/>
      <c r="ILE3" s="45"/>
      <c r="ILF3" s="45"/>
      <c r="ILG3" s="45"/>
      <c r="ILH3" s="45"/>
      <c r="ILI3" s="45"/>
      <c r="ILJ3" s="45"/>
      <c r="ILK3" s="45"/>
      <c r="ILL3" s="45"/>
      <c r="ILM3" s="45"/>
      <c r="ILN3" s="45"/>
      <c r="ILO3" s="45"/>
      <c r="ILP3" s="45"/>
      <c r="ILQ3" s="45"/>
      <c r="ILR3" s="45"/>
      <c r="ILS3" s="45"/>
      <c r="ILT3" s="45"/>
      <c r="ILU3" s="45"/>
      <c r="ILV3" s="45"/>
      <c r="ILW3" s="45"/>
      <c r="ILX3" s="45"/>
      <c r="ILY3" s="45"/>
      <c r="ILZ3" s="45"/>
      <c r="IMA3" s="45"/>
      <c r="IMB3" s="45"/>
      <c r="IMC3" s="45"/>
      <c r="IMD3" s="45"/>
      <c r="IME3" s="45"/>
      <c r="IMF3" s="45"/>
      <c r="IMG3" s="45"/>
      <c r="IMH3" s="45"/>
      <c r="IMI3" s="45"/>
      <c r="IMJ3" s="45"/>
      <c r="IMK3" s="45"/>
      <c r="IML3" s="45"/>
      <c r="IMM3" s="45"/>
      <c r="IMN3" s="45"/>
      <c r="IMO3" s="45"/>
      <c r="IMP3" s="45"/>
      <c r="IMQ3" s="45"/>
      <c r="IMR3" s="45"/>
      <c r="IMS3" s="45"/>
      <c r="IMT3" s="45"/>
      <c r="IMU3" s="45"/>
      <c r="IMV3" s="45"/>
      <c r="IMW3" s="45"/>
      <c r="IMX3" s="45"/>
      <c r="IMY3" s="45"/>
      <c r="IMZ3" s="45"/>
      <c r="INA3" s="45"/>
      <c r="INB3" s="45"/>
      <c r="INC3" s="45"/>
      <c r="IND3" s="45"/>
      <c r="INE3" s="45"/>
      <c r="INF3" s="45"/>
      <c r="ING3" s="45"/>
      <c r="INH3" s="45"/>
      <c r="INI3" s="45"/>
      <c r="INJ3" s="45"/>
      <c r="INK3" s="45"/>
      <c r="INL3" s="45"/>
      <c r="INM3" s="45"/>
      <c r="INN3" s="45"/>
      <c r="INO3" s="45"/>
      <c r="INP3" s="45"/>
      <c r="INQ3" s="45"/>
      <c r="INR3" s="45"/>
      <c r="INS3" s="45"/>
      <c r="INT3" s="45"/>
      <c r="INU3" s="45"/>
      <c r="INV3" s="45"/>
      <c r="INW3" s="45"/>
      <c r="INX3" s="45"/>
      <c r="INY3" s="45"/>
      <c r="INZ3" s="45"/>
      <c r="IOA3" s="45"/>
      <c r="IOB3" s="45"/>
      <c r="IOC3" s="45"/>
      <c r="IOD3" s="45"/>
      <c r="IOE3" s="45"/>
      <c r="IOF3" s="45"/>
      <c r="IOG3" s="45"/>
      <c r="IOH3" s="45"/>
      <c r="IOI3" s="45"/>
      <c r="IOJ3" s="45"/>
      <c r="IOK3" s="45"/>
      <c r="IOL3" s="45"/>
      <c r="IOM3" s="45"/>
      <c r="ION3" s="45"/>
      <c r="IOO3" s="45"/>
      <c r="IOP3" s="45"/>
      <c r="IOQ3" s="45"/>
      <c r="IOR3" s="45"/>
      <c r="IOS3" s="45"/>
      <c r="IOT3" s="45"/>
      <c r="IOU3" s="45"/>
      <c r="IOV3" s="45"/>
      <c r="IOW3" s="45"/>
      <c r="IOX3" s="45"/>
      <c r="IOY3" s="45"/>
      <c r="IOZ3" s="45"/>
      <c r="IPA3" s="45"/>
      <c r="IPB3" s="45"/>
      <c r="IPC3" s="45"/>
      <c r="IPD3" s="45"/>
      <c r="IPE3" s="45"/>
      <c r="IPF3" s="45"/>
      <c r="IPG3" s="45"/>
      <c r="IPH3" s="45"/>
      <c r="IPI3" s="45"/>
      <c r="IPJ3" s="45"/>
      <c r="IPK3" s="45"/>
      <c r="IPL3" s="45"/>
      <c r="IPM3" s="45"/>
      <c r="IPN3" s="45"/>
      <c r="IPO3" s="45"/>
      <c r="IPP3" s="45"/>
      <c r="IPQ3" s="45"/>
      <c r="IPR3" s="45"/>
      <c r="IPS3" s="45"/>
      <c r="IPT3" s="45"/>
      <c r="IPU3" s="45"/>
      <c r="IPV3" s="45"/>
      <c r="IPW3" s="45"/>
      <c r="IPX3" s="45"/>
      <c r="IPY3" s="45"/>
      <c r="IPZ3" s="45"/>
      <c r="IQA3" s="45"/>
      <c r="IQB3" s="45"/>
      <c r="IQC3" s="45"/>
      <c r="IQD3" s="45"/>
      <c r="IQE3" s="45"/>
      <c r="IQF3" s="45"/>
      <c r="IQG3" s="45"/>
      <c r="IQH3" s="45"/>
      <c r="IQI3" s="45"/>
      <c r="IQJ3" s="45"/>
      <c r="IQK3" s="45"/>
      <c r="IQL3" s="45"/>
      <c r="IQM3" s="45"/>
      <c r="IQN3" s="45"/>
      <c r="IQO3" s="45"/>
      <c r="IQP3" s="45"/>
      <c r="IQQ3" s="45"/>
      <c r="IQR3" s="45"/>
      <c r="IQS3" s="45"/>
      <c r="IQT3" s="45"/>
      <c r="IQU3" s="45"/>
      <c r="IQV3" s="45"/>
      <c r="IQW3" s="45"/>
      <c r="IQX3" s="45"/>
      <c r="IQY3" s="45"/>
      <c r="IQZ3" s="45"/>
      <c r="IRA3" s="45"/>
      <c r="IRB3" s="45"/>
      <c r="IRC3" s="45"/>
      <c r="IRD3" s="45"/>
      <c r="IRE3" s="45"/>
      <c r="IRF3" s="45"/>
      <c r="IRG3" s="45"/>
      <c r="IRH3" s="45"/>
      <c r="IRI3" s="45"/>
      <c r="IRJ3" s="45"/>
      <c r="IRK3" s="45"/>
      <c r="IRL3" s="45"/>
      <c r="IRM3" s="45"/>
      <c r="IRN3" s="45"/>
      <c r="IRO3" s="45"/>
      <c r="IRP3" s="45"/>
      <c r="IRQ3" s="45"/>
      <c r="IRR3" s="45"/>
      <c r="IRS3" s="45"/>
      <c r="IRT3" s="45"/>
      <c r="IRU3" s="45"/>
      <c r="IRV3" s="45"/>
      <c r="IRW3" s="45"/>
      <c r="IRX3" s="45"/>
      <c r="IRY3" s="45"/>
      <c r="IRZ3" s="45"/>
      <c r="ISA3" s="45"/>
      <c r="ISB3" s="45"/>
      <c r="ISC3" s="45"/>
      <c r="ISD3" s="45"/>
      <c r="ISE3" s="45"/>
      <c r="ISF3" s="45"/>
      <c r="ISG3" s="45"/>
      <c r="ISH3" s="45"/>
      <c r="ISI3" s="45"/>
      <c r="ISJ3" s="45"/>
      <c r="ISK3" s="45"/>
      <c r="ISL3" s="45"/>
      <c r="ISM3" s="45"/>
      <c r="ISN3" s="45"/>
      <c r="ISO3" s="45"/>
      <c r="ISP3" s="45"/>
      <c r="ISQ3" s="45"/>
      <c r="ISR3" s="45"/>
      <c r="ISS3" s="45"/>
      <c r="IST3" s="45"/>
      <c r="ISU3" s="45"/>
      <c r="ISV3" s="45"/>
      <c r="ISW3" s="45"/>
      <c r="ISX3" s="45"/>
      <c r="ISY3" s="45"/>
      <c r="ISZ3" s="45"/>
      <c r="ITA3" s="45"/>
      <c r="ITB3" s="45"/>
      <c r="ITC3" s="45"/>
      <c r="ITD3" s="45"/>
      <c r="ITE3" s="45"/>
      <c r="ITF3" s="45"/>
      <c r="ITG3" s="45"/>
      <c r="ITH3" s="45"/>
      <c r="ITI3" s="45"/>
      <c r="ITJ3" s="45"/>
      <c r="ITK3" s="45"/>
      <c r="ITL3" s="45"/>
      <c r="ITM3" s="45"/>
      <c r="ITN3" s="45"/>
      <c r="ITO3" s="45"/>
      <c r="ITP3" s="45"/>
      <c r="ITQ3" s="45"/>
      <c r="ITR3" s="45"/>
      <c r="ITS3" s="45"/>
      <c r="ITT3" s="45"/>
      <c r="ITU3" s="45"/>
      <c r="ITV3" s="45"/>
      <c r="ITW3" s="45"/>
      <c r="ITX3" s="45"/>
      <c r="ITY3" s="45"/>
      <c r="ITZ3" s="45"/>
      <c r="IUA3" s="45"/>
      <c r="IUB3" s="45"/>
      <c r="IUC3" s="45"/>
      <c r="IUD3" s="45"/>
      <c r="IUE3" s="45"/>
      <c r="IUF3" s="45"/>
      <c r="IUG3" s="45"/>
      <c r="IUH3" s="45"/>
      <c r="IUI3" s="45"/>
      <c r="IUJ3" s="45"/>
      <c r="IUK3" s="45"/>
      <c r="IUL3" s="45"/>
      <c r="IUM3" s="45"/>
      <c r="IUN3" s="45"/>
      <c r="IUO3" s="45"/>
      <c r="IUP3" s="45"/>
      <c r="IUQ3" s="45"/>
      <c r="IUR3" s="45"/>
      <c r="IUS3" s="45"/>
      <c r="IUT3" s="45"/>
      <c r="IUU3" s="45"/>
      <c r="IUV3" s="45"/>
      <c r="IUW3" s="45"/>
      <c r="IUX3" s="45"/>
      <c r="IUY3" s="45"/>
      <c r="IUZ3" s="45"/>
      <c r="IVA3" s="45"/>
      <c r="IVB3" s="45"/>
      <c r="IVC3" s="45"/>
      <c r="IVD3" s="45"/>
      <c r="IVE3" s="45"/>
      <c r="IVF3" s="45"/>
      <c r="IVG3" s="45"/>
      <c r="IVH3" s="45"/>
      <c r="IVI3" s="45"/>
      <c r="IVJ3" s="45"/>
      <c r="IVK3" s="45"/>
      <c r="IVL3" s="45"/>
      <c r="IVM3" s="45"/>
      <c r="IVN3" s="45"/>
      <c r="IVO3" s="45"/>
      <c r="IVP3" s="45"/>
      <c r="IVQ3" s="45"/>
      <c r="IVR3" s="45"/>
      <c r="IVS3" s="45"/>
      <c r="IVT3" s="45"/>
      <c r="IVU3" s="45"/>
      <c r="IVV3" s="45"/>
      <c r="IVW3" s="45"/>
      <c r="IVX3" s="45"/>
      <c r="IVY3" s="45"/>
      <c r="IVZ3" s="45"/>
      <c r="IWA3" s="45"/>
      <c r="IWB3" s="45"/>
      <c r="IWC3" s="45"/>
      <c r="IWD3" s="45"/>
      <c r="IWE3" s="45"/>
      <c r="IWF3" s="45"/>
      <c r="IWG3" s="45"/>
      <c r="IWH3" s="45"/>
      <c r="IWI3" s="45"/>
      <c r="IWJ3" s="45"/>
      <c r="IWK3" s="45"/>
      <c r="IWL3" s="45"/>
      <c r="IWM3" s="45"/>
      <c r="IWN3" s="45"/>
      <c r="IWO3" s="45"/>
      <c r="IWP3" s="45"/>
      <c r="IWQ3" s="45"/>
      <c r="IWR3" s="45"/>
      <c r="IWS3" s="45"/>
      <c r="IWT3" s="45"/>
      <c r="IWU3" s="45"/>
      <c r="IWV3" s="45"/>
      <c r="IWW3" s="45"/>
      <c r="IWX3" s="45"/>
      <c r="IWY3" s="45"/>
      <c r="IWZ3" s="45"/>
      <c r="IXA3" s="45"/>
      <c r="IXB3" s="45"/>
      <c r="IXC3" s="45"/>
      <c r="IXD3" s="45"/>
      <c r="IXE3" s="45"/>
      <c r="IXF3" s="45"/>
      <c r="IXG3" s="45"/>
      <c r="IXH3" s="45"/>
      <c r="IXI3" s="45"/>
      <c r="IXJ3" s="45"/>
      <c r="IXK3" s="45"/>
      <c r="IXL3" s="45"/>
      <c r="IXM3" s="45"/>
      <c r="IXN3" s="45"/>
      <c r="IXO3" s="45"/>
      <c r="IXP3" s="45"/>
      <c r="IXQ3" s="45"/>
      <c r="IXR3" s="45"/>
      <c r="IXS3" s="45"/>
      <c r="IXT3" s="45"/>
      <c r="IXU3" s="45"/>
      <c r="IXV3" s="45"/>
      <c r="IXW3" s="45"/>
      <c r="IXX3" s="45"/>
      <c r="IXY3" s="45"/>
      <c r="IXZ3" s="45"/>
      <c r="IYA3" s="45"/>
      <c r="IYB3" s="45"/>
      <c r="IYC3" s="45"/>
      <c r="IYD3" s="45"/>
      <c r="IYE3" s="45"/>
      <c r="IYF3" s="45"/>
      <c r="IYG3" s="45"/>
      <c r="IYH3" s="45"/>
      <c r="IYI3" s="45"/>
      <c r="IYJ3" s="45"/>
      <c r="IYK3" s="45"/>
      <c r="IYL3" s="45"/>
      <c r="IYM3" s="45"/>
      <c r="IYN3" s="45"/>
      <c r="IYO3" s="45"/>
      <c r="IYP3" s="45"/>
      <c r="IYQ3" s="45"/>
      <c r="IYR3" s="45"/>
      <c r="IYS3" s="45"/>
      <c r="IYT3" s="45"/>
      <c r="IYU3" s="45"/>
      <c r="IYV3" s="45"/>
      <c r="IYW3" s="45"/>
      <c r="IYX3" s="45"/>
      <c r="IYY3" s="45"/>
      <c r="IYZ3" s="45"/>
      <c r="IZA3" s="45"/>
      <c r="IZB3" s="45"/>
      <c r="IZC3" s="45"/>
      <c r="IZD3" s="45"/>
      <c r="IZE3" s="45"/>
      <c r="IZF3" s="45"/>
      <c r="IZG3" s="45"/>
      <c r="IZH3" s="45"/>
      <c r="IZI3" s="45"/>
      <c r="IZJ3" s="45"/>
      <c r="IZK3" s="45"/>
      <c r="IZL3" s="45"/>
      <c r="IZM3" s="45"/>
      <c r="IZN3" s="45"/>
      <c r="IZO3" s="45"/>
      <c r="IZP3" s="45"/>
      <c r="IZQ3" s="45"/>
      <c r="IZR3" s="45"/>
      <c r="IZS3" s="45"/>
      <c r="IZT3" s="45"/>
      <c r="IZU3" s="45"/>
      <c r="IZV3" s="45"/>
      <c r="IZW3" s="45"/>
      <c r="IZX3" s="45"/>
      <c r="IZY3" s="45"/>
      <c r="IZZ3" s="45"/>
      <c r="JAA3" s="45"/>
      <c r="JAB3" s="45"/>
      <c r="JAC3" s="45"/>
      <c r="JAD3" s="45"/>
      <c r="JAE3" s="45"/>
      <c r="JAF3" s="45"/>
      <c r="JAG3" s="45"/>
      <c r="JAH3" s="45"/>
      <c r="JAI3" s="45"/>
      <c r="JAJ3" s="45"/>
      <c r="JAK3" s="45"/>
      <c r="JAL3" s="45"/>
      <c r="JAM3" s="45"/>
      <c r="JAN3" s="45"/>
      <c r="JAO3" s="45"/>
      <c r="JAP3" s="45"/>
      <c r="JAQ3" s="45"/>
      <c r="JAR3" s="45"/>
      <c r="JAS3" s="45"/>
      <c r="JAT3" s="45"/>
      <c r="JAU3" s="45"/>
      <c r="JAV3" s="45"/>
      <c r="JAW3" s="45"/>
      <c r="JAX3" s="45"/>
      <c r="JAY3" s="45"/>
      <c r="JAZ3" s="45"/>
      <c r="JBA3" s="45"/>
      <c r="JBB3" s="45"/>
      <c r="JBC3" s="45"/>
      <c r="JBD3" s="45"/>
      <c r="JBE3" s="45"/>
      <c r="JBF3" s="45"/>
      <c r="JBG3" s="45"/>
      <c r="JBH3" s="45"/>
      <c r="JBI3" s="45"/>
      <c r="JBJ3" s="45"/>
      <c r="JBK3" s="45"/>
      <c r="JBL3" s="45"/>
      <c r="JBM3" s="45"/>
      <c r="JBN3" s="45"/>
      <c r="JBO3" s="45"/>
      <c r="JBP3" s="45"/>
      <c r="JBQ3" s="45"/>
      <c r="JBR3" s="45"/>
      <c r="JBS3" s="45"/>
      <c r="JBT3" s="45"/>
      <c r="JBU3" s="45"/>
      <c r="JBV3" s="45"/>
      <c r="JBW3" s="45"/>
      <c r="JBX3" s="45"/>
      <c r="JBY3" s="45"/>
      <c r="JBZ3" s="45"/>
      <c r="JCA3" s="45"/>
      <c r="JCB3" s="45"/>
      <c r="JCC3" s="45"/>
      <c r="JCD3" s="45"/>
      <c r="JCE3" s="45"/>
      <c r="JCF3" s="45"/>
      <c r="JCG3" s="45"/>
      <c r="JCH3" s="45"/>
      <c r="JCI3" s="45"/>
      <c r="JCJ3" s="45"/>
      <c r="JCK3" s="45"/>
      <c r="JCL3" s="45"/>
      <c r="JCM3" s="45"/>
      <c r="JCN3" s="45"/>
      <c r="JCO3" s="45"/>
      <c r="JCP3" s="45"/>
      <c r="JCQ3" s="45"/>
      <c r="JCR3" s="45"/>
      <c r="JCS3" s="45"/>
      <c r="JCT3" s="45"/>
      <c r="JCU3" s="45"/>
      <c r="JCV3" s="45"/>
      <c r="JCW3" s="45"/>
      <c r="JCX3" s="45"/>
      <c r="JCY3" s="45"/>
      <c r="JCZ3" s="45"/>
      <c r="JDA3" s="45"/>
      <c r="JDB3" s="45"/>
      <c r="JDC3" s="45"/>
      <c r="JDD3" s="45"/>
      <c r="JDE3" s="45"/>
      <c r="JDF3" s="45"/>
      <c r="JDG3" s="45"/>
      <c r="JDH3" s="45"/>
      <c r="JDI3" s="45"/>
      <c r="JDJ3" s="45"/>
      <c r="JDK3" s="45"/>
      <c r="JDL3" s="45"/>
      <c r="JDM3" s="45"/>
      <c r="JDN3" s="45"/>
      <c r="JDO3" s="45"/>
      <c r="JDP3" s="45"/>
      <c r="JDQ3" s="45"/>
      <c r="JDR3" s="45"/>
      <c r="JDS3" s="45"/>
      <c r="JDT3" s="45"/>
      <c r="JDU3" s="45"/>
      <c r="JDV3" s="45"/>
      <c r="JDW3" s="45"/>
      <c r="JDX3" s="45"/>
      <c r="JDY3" s="45"/>
      <c r="JDZ3" s="45"/>
      <c r="JEA3" s="45"/>
      <c r="JEB3" s="45"/>
      <c r="JEC3" s="45"/>
      <c r="JED3" s="45"/>
      <c r="JEE3" s="45"/>
      <c r="JEF3" s="45"/>
      <c r="JEG3" s="45"/>
      <c r="JEH3" s="45"/>
      <c r="JEI3" s="45"/>
      <c r="JEJ3" s="45"/>
      <c r="JEK3" s="45"/>
      <c r="JEL3" s="45"/>
      <c r="JEM3" s="45"/>
      <c r="JEN3" s="45"/>
      <c r="JEO3" s="45"/>
      <c r="JEP3" s="45"/>
      <c r="JEQ3" s="45"/>
      <c r="JER3" s="45"/>
      <c r="JES3" s="45"/>
      <c r="JET3" s="45"/>
      <c r="JEU3" s="45"/>
      <c r="JEV3" s="45"/>
      <c r="JEW3" s="45"/>
      <c r="JEX3" s="45"/>
      <c r="JEY3" s="45"/>
      <c r="JEZ3" s="45"/>
      <c r="JFA3" s="45"/>
      <c r="JFB3" s="45"/>
      <c r="JFC3" s="45"/>
      <c r="JFD3" s="45"/>
      <c r="JFE3" s="45"/>
      <c r="JFF3" s="45"/>
      <c r="JFG3" s="45"/>
      <c r="JFH3" s="45"/>
      <c r="JFI3" s="45"/>
      <c r="JFJ3" s="45"/>
      <c r="JFK3" s="45"/>
      <c r="JFL3" s="45"/>
      <c r="JFM3" s="45"/>
      <c r="JFN3" s="45"/>
      <c r="JFO3" s="45"/>
      <c r="JFP3" s="45"/>
      <c r="JFQ3" s="45"/>
      <c r="JFR3" s="45"/>
      <c r="JFS3" s="45"/>
      <c r="JFT3" s="45"/>
      <c r="JFU3" s="45"/>
      <c r="JFV3" s="45"/>
      <c r="JFW3" s="45"/>
      <c r="JFX3" s="45"/>
      <c r="JFY3" s="45"/>
      <c r="JFZ3" s="45"/>
      <c r="JGA3" s="45"/>
      <c r="JGB3" s="45"/>
      <c r="JGC3" s="45"/>
      <c r="JGD3" s="45"/>
      <c r="JGE3" s="45"/>
      <c r="JGF3" s="45"/>
      <c r="JGG3" s="45"/>
      <c r="JGH3" s="45"/>
      <c r="JGI3" s="45"/>
      <c r="JGJ3" s="45"/>
      <c r="JGK3" s="45"/>
      <c r="JGL3" s="45"/>
      <c r="JGM3" s="45"/>
      <c r="JGN3" s="45"/>
      <c r="JGO3" s="45"/>
      <c r="JGP3" s="45"/>
      <c r="JGQ3" s="45"/>
      <c r="JGR3" s="45"/>
      <c r="JGS3" s="45"/>
      <c r="JGT3" s="45"/>
      <c r="JGU3" s="45"/>
      <c r="JGV3" s="45"/>
      <c r="JGW3" s="45"/>
      <c r="JGX3" s="45"/>
      <c r="JGY3" s="45"/>
      <c r="JGZ3" s="45"/>
      <c r="JHA3" s="45"/>
      <c r="JHB3" s="45"/>
      <c r="JHC3" s="45"/>
      <c r="JHD3" s="45"/>
      <c r="JHE3" s="45"/>
      <c r="JHF3" s="45"/>
      <c r="JHG3" s="45"/>
      <c r="JHH3" s="45"/>
      <c r="JHI3" s="45"/>
      <c r="JHJ3" s="45"/>
      <c r="JHK3" s="45"/>
      <c r="JHL3" s="45"/>
      <c r="JHM3" s="45"/>
      <c r="JHN3" s="45"/>
      <c r="JHO3" s="45"/>
      <c r="JHP3" s="45"/>
      <c r="JHQ3" s="45"/>
      <c r="JHR3" s="45"/>
      <c r="JHS3" s="45"/>
      <c r="JHT3" s="45"/>
      <c r="JHU3" s="45"/>
      <c r="JHV3" s="45"/>
      <c r="JHW3" s="45"/>
      <c r="JHX3" s="45"/>
      <c r="JHY3" s="45"/>
      <c r="JHZ3" s="45"/>
      <c r="JIA3" s="45"/>
      <c r="JIB3" s="45"/>
      <c r="JIC3" s="45"/>
      <c r="JID3" s="45"/>
      <c r="JIE3" s="45"/>
      <c r="JIF3" s="45"/>
      <c r="JIG3" s="45"/>
      <c r="JIH3" s="45"/>
      <c r="JII3" s="45"/>
      <c r="JIJ3" s="45"/>
      <c r="JIK3" s="45"/>
      <c r="JIL3" s="45"/>
      <c r="JIM3" s="45"/>
      <c r="JIN3" s="45"/>
      <c r="JIO3" s="45"/>
      <c r="JIP3" s="45"/>
      <c r="JIQ3" s="45"/>
      <c r="JIR3" s="45"/>
      <c r="JIS3" s="45"/>
      <c r="JIT3" s="45"/>
      <c r="JIU3" s="45"/>
      <c r="JIV3" s="45"/>
      <c r="JIW3" s="45"/>
      <c r="JIX3" s="45"/>
      <c r="JIY3" s="45"/>
      <c r="JIZ3" s="45"/>
      <c r="JJA3" s="45"/>
      <c r="JJB3" s="45"/>
      <c r="JJC3" s="45"/>
      <c r="JJD3" s="45"/>
      <c r="JJE3" s="45"/>
      <c r="JJF3" s="45"/>
      <c r="JJG3" s="45"/>
      <c r="JJH3" s="45"/>
      <c r="JJI3" s="45"/>
      <c r="JJJ3" s="45"/>
      <c r="JJK3" s="45"/>
      <c r="JJL3" s="45"/>
      <c r="JJM3" s="45"/>
      <c r="JJN3" s="45"/>
      <c r="JJO3" s="45"/>
      <c r="JJP3" s="45"/>
      <c r="JJQ3" s="45"/>
      <c r="JJR3" s="45"/>
      <c r="JJS3" s="45"/>
      <c r="JJT3" s="45"/>
      <c r="JJU3" s="45"/>
      <c r="JJV3" s="45"/>
      <c r="JJW3" s="45"/>
      <c r="JJX3" s="45"/>
      <c r="JJY3" s="45"/>
      <c r="JJZ3" s="45"/>
      <c r="JKA3" s="45"/>
      <c r="JKB3" s="45"/>
      <c r="JKC3" s="45"/>
      <c r="JKD3" s="45"/>
      <c r="JKE3" s="45"/>
      <c r="JKF3" s="45"/>
      <c r="JKG3" s="45"/>
      <c r="JKH3" s="45"/>
      <c r="JKI3" s="45"/>
      <c r="JKJ3" s="45"/>
      <c r="JKK3" s="45"/>
      <c r="JKL3" s="45"/>
      <c r="JKM3" s="45"/>
      <c r="JKN3" s="45"/>
      <c r="JKO3" s="45"/>
      <c r="JKP3" s="45"/>
      <c r="JKQ3" s="45"/>
      <c r="JKR3" s="45"/>
      <c r="JKS3" s="45"/>
      <c r="JKT3" s="45"/>
      <c r="JKU3" s="45"/>
      <c r="JKV3" s="45"/>
      <c r="JKW3" s="45"/>
      <c r="JKX3" s="45"/>
      <c r="JKY3" s="45"/>
      <c r="JKZ3" s="45"/>
      <c r="JLA3" s="45"/>
      <c r="JLB3" s="45"/>
      <c r="JLC3" s="45"/>
      <c r="JLD3" s="45"/>
      <c r="JLE3" s="45"/>
      <c r="JLF3" s="45"/>
      <c r="JLG3" s="45"/>
      <c r="JLH3" s="45"/>
      <c r="JLI3" s="45"/>
      <c r="JLJ3" s="45"/>
      <c r="JLK3" s="45"/>
      <c r="JLL3" s="45"/>
      <c r="JLM3" s="45"/>
      <c r="JLN3" s="45"/>
      <c r="JLO3" s="45"/>
      <c r="JLP3" s="45"/>
      <c r="JLQ3" s="45"/>
      <c r="JLR3" s="45"/>
      <c r="JLS3" s="45"/>
      <c r="JLT3" s="45"/>
      <c r="JLU3" s="45"/>
      <c r="JLV3" s="45"/>
      <c r="JLW3" s="45"/>
      <c r="JLX3" s="45"/>
      <c r="JLY3" s="45"/>
      <c r="JLZ3" s="45"/>
      <c r="JMA3" s="45"/>
      <c r="JMB3" s="45"/>
      <c r="JMC3" s="45"/>
      <c r="JMD3" s="45"/>
      <c r="JME3" s="45"/>
      <c r="JMF3" s="45"/>
      <c r="JMG3" s="45"/>
      <c r="JMH3" s="45"/>
      <c r="JMI3" s="45"/>
      <c r="JMJ3" s="45"/>
      <c r="JMK3" s="45"/>
      <c r="JML3" s="45"/>
      <c r="JMM3" s="45"/>
      <c r="JMN3" s="45"/>
      <c r="JMO3" s="45"/>
      <c r="JMP3" s="45"/>
      <c r="JMQ3" s="45"/>
      <c r="JMR3" s="45"/>
      <c r="JMS3" s="45"/>
      <c r="JMT3" s="45"/>
      <c r="JMU3" s="45"/>
      <c r="JMV3" s="45"/>
      <c r="JMW3" s="45"/>
      <c r="JMX3" s="45"/>
      <c r="JMY3" s="45"/>
      <c r="JMZ3" s="45"/>
      <c r="JNA3" s="45"/>
      <c r="JNB3" s="45"/>
      <c r="JNC3" s="45"/>
      <c r="JND3" s="45"/>
      <c r="JNE3" s="45"/>
      <c r="JNF3" s="45"/>
      <c r="JNG3" s="45"/>
      <c r="JNH3" s="45"/>
      <c r="JNI3" s="45"/>
      <c r="JNJ3" s="45"/>
      <c r="JNK3" s="45"/>
      <c r="JNL3" s="45"/>
      <c r="JNM3" s="45"/>
      <c r="JNN3" s="45"/>
      <c r="JNO3" s="45"/>
      <c r="JNP3" s="45"/>
      <c r="JNQ3" s="45"/>
      <c r="JNR3" s="45"/>
      <c r="JNS3" s="45"/>
      <c r="JNT3" s="45"/>
      <c r="JNU3" s="45"/>
      <c r="JNV3" s="45"/>
      <c r="JNW3" s="45"/>
      <c r="JNX3" s="45"/>
      <c r="JNY3" s="45"/>
      <c r="JNZ3" s="45"/>
      <c r="JOA3" s="45"/>
      <c r="JOB3" s="45"/>
      <c r="JOC3" s="45"/>
      <c r="JOD3" s="45"/>
      <c r="JOE3" s="45"/>
      <c r="JOF3" s="45"/>
      <c r="JOG3" s="45"/>
      <c r="JOH3" s="45"/>
      <c r="JOI3" s="45"/>
      <c r="JOJ3" s="45"/>
      <c r="JOK3" s="45"/>
      <c r="JOL3" s="45"/>
      <c r="JOM3" s="45"/>
      <c r="JON3" s="45"/>
      <c r="JOO3" s="45"/>
      <c r="JOP3" s="45"/>
      <c r="JOQ3" s="45"/>
      <c r="JOR3" s="45"/>
      <c r="JOS3" s="45"/>
      <c r="JOT3" s="45"/>
      <c r="JOU3" s="45"/>
      <c r="JOV3" s="45"/>
      <c r="JOW3" s="45"/>
      <c r="JOX3" s="45"/>
      <c r="JOY3" s="45"/>
      <c r="JOZ3" s="45"/>
      <c r="JPA3" s="45"/>
      <c r="JPB3" s="45"/>
      <c r="JPC3" s="45"/>
      <c r="JPD3" s="45"/>
      <c r="JPE3" s="45"/>
      <c r="JPF3" s="45"/>
      <c r="JPG3" s="45"/>
      <c r="JPH3" s="45"/>
      <c r="JPI3" s="45"/>
      <c r="JPJ3" s="45"/>
      <c r="JPK3" s="45"/>
      <c r="JPL3" s="45"/>
      <c r="JPM3" s="45"/>
      <c r="JPN3" s="45"/>
      <c r="JPO3" s="45"/>
      <c r="JPP3" s="45"/>
      <c r="JPQ3" s="45"/>
      <c r="JPR3" s="45"/>
      <c r="JPS3" s="45"/>
      <c r="JPT3" s="45"/>
      <c r="JPU3" s="45"/>
      <c r="JPV3" s="45"/>
      <c r="JPW3" s="45"/>
      <c r="JPX3" s="45"/>
      <c r="JPY3" s="45"/>
      <c r="JPZ3" s="45"/>
      <c r="JQA3" s="45"/>
      <c r="JQB3" s="45"/>
      <c r="JQC3" s="45"/>
      <c r="JQD3" s="45"/>
      <c r="JQE3" s="45"/>
      <c r="JQF3" s="45"/>
      <c r="JQG3" s="45"/>
      <c r="JQH3" s="45"/>
      <c r="JQI3" s="45"/>
      <c r="JQJ3" s="45"/>
      <c r="JQK3" s="45"/>
      <c r="JQL3" s="45"/>
      <c r="JQM3" s="45"/>
      <c r="JQN3" s="45"/>
      <c r="JQO3" s="45"/>
      <c r="JQP3" s="45"/>
      <c r="JQQ3" s="45"/>
      <c r="JQR3" s="45"/>
      <c r="JQS3" s="45"/>
      <c r="JQT3" s="45"/>
      <c r="JQU3" s="45"/>
      <c r="JQV3" s="45"/>
      <c r="JQW3" s="45"/>
      <c r="JQX3" s="45"/>
      <c r="JQY3" s="45"/>
      <c r="JQZ3" s="45"/>
      <c r="JRA3" s="45"/>
      <c r="JRB3" s="45"/>
      <c r="JRC3" s="45"/>
      <c r="JRD3" s="45"/>
      <c r="JRE3" s="45"/>
      <c r="JRF3" s="45"/>
      <c r="JRG3" s="45"/>
      <c r="JRH3" s="45"/>
      <c r="JRI3" s="45"/>
      <c r="JRJ3" s="45"/>
      <c r="JRK3" s="45"/>
      <c r="JRL3" s="45"/>
      <c r="JRM3" s="45"/>
      <c r="JRN3" s="45"/>
      <c r="JRO3" s="45"/>
      <c r="JRP3" s="45"/>
      <c r="JRQ3" s="45"/>
      <c r="JRR3" s="45"/>
      <c r="JRS3" s="45"/>
      <c r="JRT3" s="45"/>
      <c r="JRU3" s="45"/>
      <c r="JRV3" s="45"/>
      <c r="JRW3" s="45"/>
      <c r="JRX3" s="45"/>
      <c r="JRY3" s="45"/>
      <c r="JRZ3" s="45"/>
      <c r="JSA3" s="45"/>
      <c r="JSB3" s="45"/>
      <c r="JSC3" s="45"/>
      <c r="JSD3" s="45"/>
      <c r="JSE3" s="45"/>
      <c r="JSF3" s="45"/>
      <c r="JSG3" s="45"/>
      <c r="JSH3" s="45"/>
      <c r="JSI3" s="45"/>
      <c r="JSJ3" s="45"/>
      <c r="JSK3" s="45"/>
      <c r="JSL3" s="45"/>
      <c r="JSM3" s="45"/>
      <c r="JSN3" s="45"/>
      <c r="JSO3" s="45"/>
      <c r="JSP3" s="45"/>
      <c r="JSQ3" s="45"/>
      <c r="JSR3" s="45"/>
      <c r="JSS3" s="45"/>
      <c r="JST3" s="45"/>
      <c r="JSU3" s="45"/>
      <c r="JSV3" s="45"/>
      <c r="JSW3" s="45"/>
      <c r="JSX3" s="45"/>
      <c r="JSY3" s="45"/>
      <c r="JSZ3" s="45"/>
      <c r="JTA3" s="45"/>
      <c r="JTB3" s="45"/>
      <c r="JTC3" s="45"/>
      <c r="JTD3" s="45"/>
      <c r="JTE3" s="45"/>
      <c r="JTF3" s="45"/>
      <c r="JTG3" s="45"/>
      <c r="JTH3" s="45"/>
      <c r="JTI3" s="45"/>
      <c r="JTJ3" s="45"/>
      <c r="JTK3" s="45"/>
      <c r="JTL3" s="45"/>
      <c r="JTM3" s="45"/>
      <c r="JTN3" s="45"/>
      <c r="JTO3" s="45"/>
      <c r="JTP3" s="45"/>
      <c r="JTQ3" s="45"/>
      <c r="JTR3" s="45"/>
      <c r="JTS3" s="45"/>
      <c r="JTT3" s="45"/>
      <c r="JTU3" s="45"/>
      <c r="JTV3" s="45"/>
      <c r="JTW3" s="45"/>
      <c r="JTX3" s="45"/>
      <c r="JTY3" s="45"/>
      <c r="JTZ3" s="45"/>
      <c r="JUA3" s="45"/>
      <c r="JUB3" s="45"/>
      <c r="JUC3" s="45"/>
      <c r="JUD3" s="45"/>
      <c r="JUE3" s="45"/>
      <c r="JUF3" s="45"/>
      <c r="JUG3" s="45"/>
      <c r="JUH3" s="45"/>
      <c r="JUI3" s="45"/>
      <c r="JUJ3" s="45"/>
      <c r="JUK3" s="45"/>
      <c r="JUL3" s="45"/>
      <c r="JUM3" s="45"/>
      <c r="JUN3" s="45"/>
      <c r="JUO3" s="45"/>
      <c r="JUP3" s="45"/>
      <c r="JUQ3" s="45"/>
      <c r="JUR3" s="45"/>
      <c r="JUS3" s="45"/>
      <c r="JUT3" s="45"/>
      <c r="JUU3" s="45"/>
      <c r="JUV3" s="45"/>
      <c r="JUW3" s="45"/>
      <c r="JUX3" s="45"/>
      <c r="JUY3" s="45"/>
      <c r="JUZ3" s="45"/>
      <c r="JVA3" s="45"/>
      <c r="JVB3" s="45"/>
      <c r="JVC3" s="45"/>
      <c r="JVD3" s="45"/>
      <c r="JVE3" s="45"/>
      <c r="JVF3" s="45"/>
      <c r="JVG3" s="45"/>
      <c r="JVH3" s="45"/>
      <c r="JVI3" s="45"/>
      <c r="JVJ3" s="45"/>
      <c r="JVK3" s="45"/>
      <c r="JVL3" s="45"/>
      <c r="JVM3" s="45"/>
      <c r="JVN3" s="45"/>
      <c r="JVO3" s="45"/>
      <c r="JVP3" s="45"/>
      <c r="JVQ3" s="45"/>
      <c r="JVR3" s="45"/>
      <c r="JVS3" s="45"/>
      <c r="JVT3" s="45"/>
      <c r="JVU3" s="45"/>
      <c r="JVV3" s="45"/>
      <c r="JVW3" s="45"/>
      <c r="JVX3" s="45"/>
      <c r="JVY3" s="45"/>
      <c r="JVZ3" s="45"/>
      <c r="JWA3" s="45"/>
      <c r="JWB3" s="45"/>
      <c r="JWC3" s="45"/>
      <c r="JWD3" s="45"/>
      <c r="JWE3" s="45"/>
      <c r="JWF3" s="45"/>
      <c r="JWG3" s="45"/>
      <c r="JWH3" s="45"/>
      <c r="JWI3" s="45"/>
      <c r="JWJ3" s="45"/>
      <c r="JWK3" s="45"/>
      <c r="JWL3" s="45"/>
      <c r="JWM3" s="45"/>
      <c r="JWN3" s="45"/>
      <c r="JWO3" s="45"/>
      <c r="JWP3" s="45"/>
      <c r="JWQ3" s="45"/>
      <c r="JWR3" s="45"/>
      <c r="JWS3" s="45"/>
      <c r="JWT3" s="45"/>
      <c r="JWU3" s="45"/>
      <c r="JWV3" s="45"/>
      <c r="JWW3" s="45"/>
      <c r="JWX3" s="45"/>
      <c r="JWY3" s="45"/>
      <c r="JWZ3" s="45"/>
      <c r="JXA3" s="45"/>
      <c r="JXB3" s="45"/>
      <c r="JXC3" s="45"/>
      <c r="JXD3" s="45"/>
      <c r="JXE3" s="45"/>
      <c r="JXF3" s="45"/>
      <c r="JXG3" s="45"/>
      <c r="JXH3" s="45"/>
      <c r="JXI3" s="45"/>
      <c r="JXJ3" s="45"/>
      <c r="JXK3" s="45"/>
      <c r="JXL3" s="45"/>
      <c r="JXM3" s="45"/>
      <c r="JXN3" s="45"/>
      <c r="JXO3" s="45"/>
      <c r="JXP3" s="45"/>
      <c r="JXQ3" s="45"/>
      <c r="JXR3" s="45"/>
      <c r="JXS3" s="45"/>
      <c r="JXT3" s="45"/>
      <c r="JXU3" s="45"/>
      <c r="JXV3" s="45"/>
      <c r="JXW3" s="45"/>
      <c r="JXX3" s="45"/>
      <c r="JXY3" s="45"/>
      <c r="JXZ3" s="45"/>
      <c r="JYA3" s="45"/>
      <c r="JYB3" s="45"/>
      <c r="JYC3" s="45"/>
      <c r="JYD3" s="45"/>
      <c r="JYE3" s="45"/>
      <c r="JYF3" s="45"/>
      <c r="JYG3" s="45"/>
      <c r="JYH3" s="45"/>
      <c r="JYI3" s="45"/>
      <c r="JYJ3" s="45"/>
      <c r="JYK3" s="45"/>
      <c r="JYL3" s="45"/>
      <c r="JYM3" s="45"/>
      <c r="JYN3" s="45"/>
      <c r="JYO3" s="45"/>
      <c r="JYP3" s="45"/>
      <c r="JYQ3" s="45"/>
      <c r="JYR3" s="45"/>
      <c r="JYS3" s="45"/>
      <c r="JYT3" s="45"/>
      <c r="JYU3" s="45"/>
      <c r="JYV3" s="45"/>
      <c r="JYW3" s="45"/>
      <c r="JYX3" s="45"/>
      <c r="JYY3" s="45"/>
      <c r="JYZ3" s="45"/>
      <c r="JZA3" s="45"/>
      <c r="JZB3" s="45"/>
      <c r="JZC3" s="45"/>
      <c r="JZD3" s="45"/>
      <c r="JZE3" s="45"/>
      <c r="JZF3" s="45"/>
      <c r="JZG3" s="45"/>
      <c r="JZH3" s="45"/>
      <c r="JZI3" s="45"/>
      <c r="JZJ3" s="45"/>
      <c r="JZK3" s="45"/>
      <c r="JZL3" s="45"/>
      <c r="JZM3" s="45"/>
      <c r="JZN3" s="45"/>
      <c r="JZO3" s="45"/>
      <c r="JZP3" s="45"/>
      <c r="JZQ3" s="45"/>
      <c r="JZR3" s="45"/>
      <c r="JZS3" s="45"/>
      <c r="JZT3" s="45"/>
      <c r="JZU3" s="45"/>
      <c r="JZV3" s="45"/>
      <c r="JZW3" s="45"/>
      <c r="JZX3" s="45"/>
      <c r="JZY3" s="45"/>
      <c r="JZZ3" s="45"/>
      <c r="KAA3" s="45"/>
      <c r="KAB3" s="45"/>
      <c r="KAC3" s="45"/>
      <c r="KAD3" s="45"/>
      <c r="KAE3" s="45"/>
      <c r="KAF3" s="45"/>
      <c r="KAG3" s="45"/>
      <c r="KAH3" s="45"/>
      <c r="KAI3" s="45"/>
      <c r="KAJ3" s="45"/>
      <c r="KAK3" s="45"/>
      <c r="KAL3" s="45"/>
      <c r="KAM3" s="45"/>
      <c r="KAN3" s="45"/>
      <c r="KAO3" s="45"/>
      <c r="KAP3" s="45"/>
      <c r="KAQ3" s="45"/>
      <c r="KAR3" s="45"/>
      <c r="KAS3" s="45"/>
      <c r="KAT3" s="45"/>
      <c r="KAU3" s="45"/>
      <c r="KAV3" s="45"/>
      <c r="KAW3" s="45"/>
      <c r="KAX3" s="45"/>
      <c r="KAY3" s="45"/>
      <c r="KAZ3" s="45"/>
      <c r="KBA3" s="45"/>
      <c r="KBB3" s="45"/>
      <c r="KBC3" s="45"/>
      <c r="KBD3" s="45"/>
      <c r="KBE3" s="45"/>
      <c r="KBF3" s="45"/>
      <c r="KBG3" s="45"/>
      <c r="KBH3" s="45"/>
      <c r="KBI3" s="45"/>
      <c r="KBJ3" s="45"/>
      <c r="KBK3" s="45"/>
      <c r="KBL3" s="45"/>
      <c r="KBM3" s="45"/>
      <c r="KBN3" s="45"/>
      <c r="KBO3" s="45"/>
      <c r="KBP3" s="45"/>
      <c r="KBQ3" s="45"/>
      <c r="KBR3" s="45"/>
      <c r="KBS3" s="45"/>
      <c r="KBT3" s="45"/>
      <c r="KBU3" s="45"/>
      <c r="KBV3" s="45"/>
      <c r="KBW3" s="45"/>
      <c r="KBX3" s="45"/>
      <c r="KBY3" s="45"/>
      <c r="KBZ3" s="45"/>
      <c r="KCA3" s="45"/>
      <c r="KCB3" s="45"/>
      <c r="KCC3" s="45"/>
      <c r="KCD3" s="45"/>
      <c r="KCE3" s="45"/>
      <c r="KCF3" s="45"/>
      <c r="KCG3" s="45"/>
      <c r="KCH3" s="45"/>
      <c r="KCI3" s="45"/>
      <c r="KCJ3" s="45"/>
      <c r="KCK3" s="45"/>
      <c r="KCL3" s="45"/>
      <c r="KCM3" s="45"/>
      <c r="KCN3" s="45"/>
      <c r="KCO3" s="45"/>
      <c r="KCP3" s="45"/>
      <c r="KCQ3" s="45"/>
      <c r="KCR3" s="45"/>
      <c r="KCS3" s="45"/>
      <c r="KCT3" s="45"/>
      <c r="KCU3" s="45"/>
      <c r="KCV3" s="45"/>
      <c r="KCW3" s="45"/>
      <c r="KCX3" s="45"/>
      <c r="KCY3" s="45"/>
      <c r="KCZ3" s="45"/>
      <c r="KDA3" s="45"/>
      <c r="KDB3" s="45"/>
      <c r="KDC3" s="45"/>
      <c r="KDD3" s="45"/>
      <c r="KDE3" s="45"/>
      <c r="KDF3" s="45"/>
      <c r="KDG3" s="45"/>
      <c r="KDH3" s="45"/>
      <c r="KDI3" s="45"/>
      <c r="KDJ3" s="45"/>
      <c r="KDK3" s="45"/>
      <c r="KDL3" s="45"/>
      <c r="KDM3" s="45"/>
      <c r="KDN3" s="45"/>
      <c r="KDO3" s="45"/>
      <c r="KDP3" s="45"/>
      <c r="KDQ3" s="45"/>
      <c r="KDR3" s="45"/>
      <c r="KDS3" s="45"/>
      <c r="KDT3" s="45"/>
      <c r="KDU3" s="45"/>
      <c r="KDV3" s="45"/>
      <c r="KDW3" s="45"/>
      <c r="KDX3" s="45"/>
      <c r="KDY3" s="45"/>
      <c r="KDZ3" s="45"/>
      <c r="KEA3" s="45"/>
      <c r="KEB3" s="45"/>
      <c r="KEC3" s="45"/>
      <c r="KED3" s="45"/>
      <c r="KEE3" s="45"/>
      <c r="KEF3" s="45"/>
      <c r="KEG3" s="45"/>
      <c r="KEH3" s="45"/>
      <c r="KEI3" s="45"/>
      <c r="KEJ3" s="45"/>
      <c r="KEK3" s="45"/>
      <c r="KEL3" s="45"/>
      <c r="KEM3" s="45"/>
      <c r="KEN3" s="45"/>
      <c r="KEO3" s="45"/>
      <c r="KEP3" s="45"/>
      <c r="KEQ3" s="45"/>
      <c r="KER3" s="45"/>
      <c r="KES3" s="45"/>
      <c r="KET3" s="45"/>
      <c r="KEU3" s="45"/>
      <c r="KEV3" s="45"/>
      <c r="KEW3" s="45"/>
      <c r="KEX3" s="45"/>
      <c r="KEY3" s="45"/>
      <c r="KEZ3" s="45"/>
      <c r="KFA3" s="45"/>
      <c r="KFB3" s="45"/>
      <c r="KFC3" s="45"/>
      <c r="KFD3" s="45"/>
      <c r="KFE3" s="45"/>
      <c r="KFF3" s="45"/>
      <c r="KFG3" s="45"/>
      <c r="KFH3" s="45"/>
      <c r="KFI3" s="45"/>
      <c r="KFJ3" s="45"/>
      <c r="KFK3" s="45"/>
      <c r="KFL3" s="45"/>
      <c r="KFM3" s="45"/>
      <c r="KFN3" s="45"/>
      <c r="KFO3" s="45"/>
      <c r="KFP3" s="45"/>
      <c r="KFQ3" s="45"/>
      <c r="KFR3" s="45"/>
      <c r="KFS3" s="45"/>
      <c r="KFT3" s="45"/>
      <c r="KFU3" s="45"/>
      <c r="KFV3" s="45"/>
      <c r="KFW3" s="45"/>
      <c r="KFX3" s="45"/>
      <c r="KFY3" s="45"/>
      <c r="KFZ3" s="45"/>
      <c r="KGA3" s="45"/>
      <c r="KGB3" s="45"/>
      <c r="KGC3" s="45"/>
      <c r="KGD3" s="45"/>
      <c r="KGE3" s="45"/>
      <c r="KGF3" s="45"/>
      <c r="KGG3" s="45"/>
      <c r="KGH3" s="45"/>
      <c r="KGI3" s="45"/>
      <c r="KGJ3" s="45"/>
      <c r="KGK3" s="45"/>
      <c r="KGL3" s="45"/>
      <c r="KGM3" s="45"/>
      <c r="KGN3" s="45"/>
      <c r="KGO3" s="45"/>
      <c r="KGP3" s="45"/>
      <c r="KGQ3" s="45"/>
      <c r="KGR3" s="45"/>
      <c r="KGS3" s="45"/>
      <c r="KGT3" s="45"/>
      <c r="KGU3" s="45"/>
      <c r="KGV3" s="45"/>
      <c r="KGW3" s="45"/>
      <c r="KGX3" s="45"/>
      <c r="KGY3" s="45"/>
      <c r="KGZ3" s="45"/>
      <c r="KHA3" s="45"/>
      <c r="KHB3" s="45"/>
      <c r="KHC3" s="45"/>
      <c r="KHD3" s="45"/>
      <c r="KHE3" s="45"/>
      <c r="KHF3" s="45"/>
      <c r="KHG3" s="45"/>
      <c r="KHH3" s="45"/>
      <c r="KHI3" s="45"/>
      <c r="KHJ3" s="45"/>
      <c r="KHK3" s="45"/>
      <c r="KHL3" s="45"/>
      <c r="KHM3" s="45"/>
      <c r="KHN3" s="45"/>
      <c r="KHO3" s="45"/>
      <c r="KHP3" s="45"/>
      <c r="KHQ3" s="45"/>
      <c r="KHR3" s="45"/>
      <c r="KHS3" s="45"/>
      <c r="KHT3" s="45"/>
      <c r="KHU3" s="45"/>
      <c r="KHV3" s="45"/>
      <c r="KHW3" s="45"/>
      <c r="KHX3" s="45"/>
      <c r="KHY3" s="45"/>
      <c r="KHZ3" s="45"/>
      <c r="KIA3" s="45"/>
      <c r="KIB3" s="45"/>
      <c r="KIC3" s="45"/>
      <c r="KID3" s="45"/>
      <c r="KIE3" s="45"/>
      <c r="KIF3" s="45"/>
      <c r="KIG3" s="45"/>
      <c r="KIH3" s="45"/>
      <c r="KII3" s="45"/>
      <c r="KIJ3" s="45"/>
      <c r="KIK3" s="45"/>
      <c r="KIL3" s="45"/>
      <c r="KIM3" s="45"/>
      <c r="KIN3" s="45"/>
      <c r="KIO3" s="45"/>
      <c r="KIP3" s="45"/>
      <c r="KIQ3" s="45"/>
      <c r="KIR3" s="45"/>
      <c r="KIS3" s="45"/>
      <c r="KIT3" s="45"/>
      <c r="KIU3" s="45"/>
      <c r="KIV3" s="45"/>
      <c r="KIW3" s="45"/>
      <c r="KIX3" s="45"/>
      <c r="KIY3" s="45"/>
      <c r="KIZ3" s="45"/>
      <c r="KJA3" s="45"/>
      <c r="KJB3" s="45"/>
      <c r="KJC3" s="45"/>
      <c r="KJD3" s="45"/>
      <c r="KJE3" s="45"/>
      <c r="KJF3" s="45"/>
      <c r="KJG3" s="45"/>
      <c r="KJH3" s="45"/>
      <c r="KJI3" s="45"/>
      <c r="KJJ3" s="45"/>
      <c r="KJK3" s="45"/>
      <c r="KJL3" s="45"/>
      <c r="KJM3" s="45"/>
      <c r="KJN3" s="45"/>
      <c r="KJO3" s="45"/>
      <c r="KJP3" s="45"/>
      <c r="KJQ3" s="45"/>
      <c r="KJR3" s="45"/>
      <c r="KJS3" s="45"/>
      <c r="KJT3" s="45"/>
      <c r="KJU3" s="45"/>
      <c r="KJV3" s="45"/>
      <c r="KJW3" s="45"/>
      <c r="KJX3" s="45"/>
      <c r="KJY3" s="45"/>
      <c r="KJZ3" s="45"/>
      <c r="KKA3" s="45"/>
      <c r="KKB3" s="45"/>
      <c r="KKC3" s="45"/>
      <c r="KKD3" s="45"/>
      <c r="KKE3" s="45"/>
      <c r="KKF3" s="45"/>
      <c r="KKG3" s="45"/>
      <c r="KKH3" s="45"/>
      <c r="KKI3" s="45"/>
      <c r="KKJ3" s="45"/>
      <c r="KKK3" s="45"/>
      <c r="KKL3" s="45"/>
      <c r="KKM3" s="45"/>
      <c r="KKN3" s="45"/>
      <c r="KKO3" s="45"/>
      <c r="KKP3" s="45"/>
      <c r="KKQ3" s="45"/>
      <c r="KKR3" s="45"/>
      <c r="KKS3" s="45"/>
      <c r="KKT3" s="45"/>
      <c r="KKU3" s="45"/>
      <c r="KKV3" s="45"/>
      <c r="KKW3" s="45"/>
      <c r="KKX3" s="45"/>
      <c r="KKY3" s="45"/>
      <c r="KKZ3" s="45"/>
      <c r="KLA3" s="45"/>
      <c r="KLB3" s="45"/>
      <c r="KLC3" s="45"/>
      <c r="KLD3" s="45"/>
      <c r="KLE3" s="45"/>
      <c r="KLF3" s="45"/>
      <c r="KLG3" s="45"/>
      <c r="KLH3" s="45"/>
      <c r="KLI3" s="45"/>
      <c r="KLJ3" s="45"/>
      <c r="KLK3" s="45"/>
      <c r="KLL3" s="45"/>
      <c r="KLM3" s="45"/>
      <c r="KLN3" s="45"/>
      <c r="KLO3" s="45"/>
      <c r="KLP3" s="45"/>
      <c r="KLQ3" s="45"/>
      <c r="KLR3" s="45"/>
      <c r="KLS3" s="45"/>
      <c r="KLT3" s="45"/>
      <c r="KLU3" s="45"/>
      <c r="KLV3" s="45"/>
      <c r="KLW3" s="45"/>
      <c r="KLX3" s="45"/>
      <c r="KLY3" s="45"/>
      <c r="KLZ3" s="45"/>
      <c r="KMA3" s="45"/>
      <c r="KMB3" s="45"/>
      <c r="KMC3" s="45"/>
      <c r="KMD3" s="45"/>
      <c r="KME3" s="45"/>
      <c r="KMF3" s="45"/>
      <c r="KMG3" s="45"/>
      <c r="KMH3" s="45"/>
      <c r="KMI3" s="45"/>
      <c r="KMJ3" s="45"/>
      <c r="KMK3" s="45"/>
      <c r="KML3" s="45"/>
      <c r="KMM3" s="45"/>
      <c r="KMN3" s="45"/>
      <c r="KMO3" s="45"/>
      <c r="KMP3" s="45"/>
      <c r="KMQ3" s="45"/>
      <c r="KMR3" s="45"/>
      <c r="KMS3" s="45"/>
      <c r="KMT3" s="45"/>
      <c r="KMU3" s="45"/>
      <c r="KMV3" s="45"/>
      <c r="KMW3" s="45"/>
      <c r="KMX3" s="45"/>
      <c r="KMY3" s="45"/>
      <c r="KMZ3" s="45"/>
      <c r="KNA3" s="45"/>
      <c r="KNB3" s="45"/>
      <c r="KNC3" s="45"/>
      <c r="KND3" s="45"/>
      <c r="KNE3" s="45"/>
      <c r="KNF3" s="45"/>
      <c r="KNG3" s="45"/>
      <c r="KNH3" s="45"/>
      <c r="KNI3" s="45"/>
      <c r="KNJ3" s="45"/>
      <c r="KNK3" s="45"/>
      <c r="KNL3" s="45"/>
      <c r="KNM3" s="45"/>
      <c r="KNN3" s="45"/>
      <c r="KNO3" s="45"/>
      <c r="KNP3" s="45"/>
      <c r="KNQ3" s="45"/>
      <c r="KNR3" s="45"/>
      <c r="KNS3" s="45"/>
      <c r="KNT3" s="45"/>
      <c r="KNU3" s="45"/>
      <c r="KNV3" s="45"/>
      <c r="KNW3" s="45"/>
      <c r="KNX3" s="45"/>
      <c r="KNY3" s="45"/>
      <c r="KNZ3" s="45"/>
      <c r="KOA3" s="45"/>
      <c r="KOB3" s="45"/>
      <c r="KOC3" s="45"/>
      <c r="KOD3" s="45"/>
      <c r="KOE3" s="45"/>
      <c r="KOF3" s="45"/>
      <c r="KOG3" s="45"/>
      <c r="KOH3" s="45"/>
      <c r="KOI3" s="45"/>
      <c r="KOJ3" s="45"/>
      <c r="KOK3" s="45"/>
      <c r="KOL3" s="45"/>
      <c r="KOM3" s="45"/>
      <c r="KON3" s="45"/>
      <c r="KOO3" s="45"/>
      <c r="KOP3" s="45"/>
      <c r="KOQ3" s="45"/>
      <c r="KOR3" s="45"/>
      <c r="KOS3" s="45"/>
      <c r="KOT3" s="45"/>
      <c r="KOU3" s="45"/>
      <c r="KOV3" s="45"/>
      <c r="KOW3" s="45"/>
      <c r="KOX3" s="45"/>
      <c r="KOY3" s="45"/>
      <c r="KOZ3" s="45"/>
      <c r="KPA3" s="45"/>
      <c r="KPB3" s="45"/>
      <c r="KPC3" s="45"/>
      <c r="KPD3" s="45"/>
      <c r="KPE3" s="45"/>
      <c r="KPF3" s="45"/>
      <c r="KPG3" s="45"/>
      <c r="KPH3" s="45"/>
      <c r="KPI3" s="45"/>
      <c r="KPJ3" s="45"/>
      <c r="KPK3" s="45"/>
      <c r="KPL3" s="45"/>
      <c r="KPM3" s="45"/>
      <c r="KPN3" s="45"/>
      <c r="KPO3" s="45"/>
      <c r="KPP3" s="45"/>
      <c r="KPQ3" s="45"/>
      <c r="KPR3" s="45"/>
      <c r="KPS3" s="45"/>
      <c r="KPT3" s="45"/>
      <c r="KPU3" s="45"/>
      <c r="KPV3" s="45"/>
      <c r="KPW3" s="45"/>
      <c r="KPX3" s="45"/>
      <c r="KPY3" s="45"/>
      <c r="KPZ3" s="45"/>
      <c r="KQA3" s="45"/>
      <c r="KQB3" s="45"/>
      <c r="KQC3" s="45"/>
      <c r="KQD3" s="45"/>
      <c r="KQE3" s="45"/>
      <c r="KQF3" s="45"/>
      <c r="KQG3" s="45"/>
      <c r="KQH3" s="45"/>
      <c r="KQI3" s="45"/>
      <c r="KQJ3" s="45"/>
      <c r="KQK3" s="45"/>
      <c r="KQL3" s="45"/>
      <c r="KQM3" s="45"/>
      <c r="KQN3" s="45"/>
      <c r="KQO3" s="45"/>
      <c r="KQP3" s="45"/>
      <c r="KQQ3" s="45"/>
      <c r="KQR3" s="45"/>
      <c r="KQS3" s="45"/>
      <c r="KQT3" s="45"/>
      <c r="KQU3" s="45"/>
      <c r="KQV3" s="45"/>
      <c r="KQW3" s="45"/>
      <c r="KQX3" s="45"/>
      <c r="KQY3" s="45"/>
      <c r="KQZ3" s="45"/>
      <c r="KRA3" s="45"/>
      <c r="KRB3" s="45"/>
      <c r="KRC3" s="45"/>
      <c r="KRD3" s="45"/>
      <c r="KRE3" s="45"/>
      <c r="KRF3" s="45"/>
      <c r="KRG3" s="45"/>
      <c r="KRH3" s="45"/>
      <c r="KRI3" s="45"/>
      <c r="KRJ3" s="45"/>
      <c r="KRK3" s="45"/>
      <c r="KRL3" s="45"/>
      <c r="KRM3" s="45"/>
      <c r="KRN3" s="45"/>
      <c r="KRO3" s="45"/>
      <c r="KRP3" s="45"/>
      <c r="KRQ3" s="45"/>
      <c r="KRR3" s="45"/>
      <c r="KRS3" s="45"/>
      <c r="KRT3" s="45"/>
      <c r="KRU3" s="45"/>
      <c r="KRV3" s="45"/>
      <c r="KRW3" s="45"/>
      <c r="KRX3" s="45"/>
      <c r="KRY3" s="45"/>
      <c r="KRZ3" s="45"/>
      <c r="KSA3" s="45"/>
      <c r="KSB3" s="45"/>
      <c r="KSC3" s="45"/>
      <c r="KSD3" s="45"/>
      <c r="KSE3" s="45"/>
      <c r="KSF3" s="45"/>
      <c r="KSG3" s="45"/>
      <c r="KSH3" s="45"/>
      <c r="KSI3" s="45"/>
      <c r="KSJ3" s="45"/>
      <c r="KSK3" s="45"/>
      <c r="KSL3" s="45"/>
      <c r="KSM3" s="45"/>
      <c r="KSN3" s="45"/>
      <c r="KSO3" s="45"/>
      <c r="KSP3" s="45"/>
      <c r="KSQ3" s="45"/>
      <c r="KSR3" s="45"/>
      <c r="KSS3" s="45"/>
      <c r="KST3" s="45"/>
      <c r="KSU3" s="45"/>
      <c r="KSV3" s="45"/>
      <c r="KSW3" s="45"/>
      <c r="KSX3" s="45"/>
      <c r="KSY3" s="45"/>
      <c r="KSZ3" s="45"/>
      <c r="KTA3" s="45"/>
      <c r="KTB3" s="45"/>
      <c r="KTC3" s="45"/>
      <c r="KTD3" s="45"/>
      <c r="KTE3" s="45"/>
      <c r="KTF3" s="45"/>
      <c r="KTG3" s="45"/>
      <c r="KTH3" s="45"/>
      <c r="KTI3" s="45"/>
      <c r="KTJ3" s="45"/>
      <c r="KTK3" s="45"/>
      <c r="KTL3" s="45"/>
      <c r="KTM3" s="45"/>
      <c r="KTN3" s="45"/>
      <c r="KTO3" s="45"/>
      <c r="KTP3" s="45"/>
      <c r="KTQ3" s="45"/>
      <c r="KTR3" s="45"/>
      <c r="KTS3" s="45"/>
      <c r="KTT3" s="45"/>
      <c r="KTU3" s="45"/>
      <c r="KTV3" s="45"/>
      <c r="KTW3" s="45"/>
      <c r="KTX3" s="45"/>
      <c r="KTY3" s="45"/>
      <c r="KTZ3" s="45"/>
      <c r="KUA3" s="45"/>
      <c r="KUB3" s="45"/>
      <c r="KUC3" s="45"/>
      <c r="KUD3" s="45"/>
      <c r="KUE3" s="45"/>
      <c r="KUF3" s="45"/>
      <c r="KUG3" s="45"/>
      <c r="KUH3" s="45"/>
      <c r="KUI3" s="45"/>
      <c r="KUJ3" s="45"/>
      <c r="KUK3" s="45"/>
      <c r="KUL3" s="45"/>
      <c r="KUM3" s="45"/>
      <c r="KUN3" s="45"/>
      <c r="KUO3" s="45"/>
      <c r="KUP3" s="45"/>
      <c r="KUQ3" s="45"/>
      <c r="KUR3" s="45"/>
      <c r="KUS3" s="45"/>
      <c r="KUT3" s="45"/>
      <c r="KUU3" s="45"/>
      <c r="KUV3" s="45"/>
      <c r="KUW3" s="45"/>
      <c r="KUX3" s="45"/>
      <c r="KUY3" s="45"/>
      <c r="KUZ3" s="45"/>
      <c r="KVA3" s="45"/>
      <c r="KVB3" s="45"/>
      <c r="KVC3" s="45"/>
      <c r="KVD3" s="45"/>
      <c r="KVE3" s="45"/>
      <c r="KVF3" s="45"/>
      <c r="KVG3" s="45"/>
      <c r="KVH3" s="45"/>
      <c r="KVI3" s="45"/>
      <c r="KVJ3" s="45"/>
      <c r="KVK3" s="45"/>
      <c r="KVL3" s="45"/>
      <c r="KVM3" s="45"/>
      <c r="KVN3" s="45"/>
      <c r="KVO3" s="45"/>
      <c r="KVP3" s="45"/>
      <c r="KVQ3" s="45"/>
      <c r="KVR3" s="45"/>
      <c r="KVS3" s="45"/>
      <c r="KVT3" s="45"/>
      <c r="KVU3" s="45"/>
      <c r="KVV3" s="45"/>
      <c r="KVW3" s="45"/>
      <c r="KVX3" s="45"/>
      <c r="KVY3" s="45"/>
      <c r="KVZ3" s="45"/>
      <c r="KWA3" s="45"/>
      <c r="KWB3" s="45"/>
      <c r="KWC3" s="45"/>
      <c r="KWD3" s="45"/>
      <c r="KWE3" s="45"/>
      <c r="KWF3" s="45"/>
      <c r="KWG3" s="45"/>
      <c r="KWH3" s="45"/>
      <c r="KWI3" s="45"/>
      <c r="KWJ3" s="45"/>
      <c r="KWK3" s="45"/>
      <c r="KWL3" s="45"/>
      <c r="KWM3" s="45"/>
      <c r="KWN3" s="45"/>
      <c r="KWO3" s="45"/>
      <c r="KWP3" s="45"/>
      <c r="KWQ3" s="45"/>
      <c r="KWR3" s="45"/>
      <c r="KWS3" s="45"/>
      <c r="KWT3" s="45"/>
      <c r="KWU3" s="45"/>
      <c r="KWV3" s="45"/>
      <c r="KWW3" s="45"/>
      <c r="KWX3" s="45"/>
      <c r="KWY3" s="45"/>
      <c r="KWZ3" s="45"/>
      <c r="KXA3" s="45"/>
      <c r="KXB3" s="45"/>
      <c r="KXC3" s="45"/>
      <c r="KXD3" s="45"/>
      <c r="KXE3" s="45"/>
      <c r="KXF3" s="45"/>
      <c r="KXG3" s="45"/>
      <c r="KXH3" s="45"/>
      <c r="KXI3" s="45"/>
      <c r="KXJ3" s="45"/>
      <c r="KXK3" s="45"/>
      <c r="KXL3" s="45"/>
      <c r="KXM3" s="45"/>
      <c r="KXN3" s="45"/>
      <c r="KXO3" s="45"/>
      <c r="KXP3" s="45"/>
      <c r="KXQ3" s="45"/>
      <c r="KXR3" s="45"/>
      <c r="KXS3" s="45"/>
      <c r="KXT3" s="45"/>
      <c r="KXU3" s="45"/>
      <c r="KXV3" s="45"/>
      <c r="KXW3" s="45"/>
      <c r="KXX3" s="45"/>
      <c r="KXY3" s="45"/>
      <c r="KXZ3" s="45"/>
      <c r="KYA3" s="45"/>
      <c r="KYB3" s="45"/>
      <c r="KYC3" s="45"/>
      <c r="KYD3" s="45"/>
      <c r="KYE3" s="45"/>
      <c r="KYF3" s="45"/>
      <c r="KYG3" s="45"/>
      <c r="KYH3" s="45"/>
      <c r="KYI3" s="45"/>
      <c r="KYJ3" s="45"/>
      <c r="KYK3" s="45"/>
      <c r="KYL3" s="45"/>
      <c r="KYM3" s="45"/>
      <c r="KYN3" s="45"/>
      <c r="KYO3" s="45"/>
      <c r="KYP3" s="45"/>
      <c r="KYQ3" s="45"/>
      <c r="KYR3" s="45"/>
      <c r="KYS3" s="45"/>
      <c r="KYT3" s="45"/>
      <c r="KYU3" s="45"/>
      <c r="KYV3" s="45"/>
      <c r="KYW3" s="45"/>
      <c r="KYX3" s="45"/>
      <c r="KYY3" s="45"/>
      <c r="KYZ3" s="45"/>
      <c r="KZA3" s="45"/>
      <c r="KZB3" s="45"/>
      <c r="KZC3" s="45"/>
      <c r="KZD3" s="45"/>
      <c r="KZE3" s="45"/>
      <c r="KZF3" s="45"/>
      <c r="KZG3" s="45"/>
      <c r="KZH3" s="45"/>
      <c r="KZI3" s="45"/>
      <c r="KZJ3" s="45"/>
      <c r="KZK3" s="45"/>
      <c r="KZL3" s="45"/>
      <c r="KZM3" s="45"/>
      <c r="KZN3" s="45"/>
      <c r="KZO3" s="45"/>
      <c r="KZP3" s="45"/>
      <c r="KZQ3" s="45"/>
      <c r="KZR3" s="45"/>
      <c r="KZS3" s="45"/>
      <c r="KZT3" s="45"/>
      <c r="KZU3" s="45"/>
      <c r="KZV3" s="45"/>
      <c r="KZW3" s="45"/>
      <c r="KZX3" s="45"/>
      <c r="KZY3" s="45"/>
      <c r="KZZ3" s="45"/>
      <c r="LAA3" s="45"/>
      <c r="LAB3" s="45"/>
      <c r="LAC3" s="45"/>
      <c r="LAD3" s="45"/>
      <c r="LAE3" s="45"/>
      <c r="LAF3" s="45"/>
      <c r="LAG3" s="45"/>
      <c r="LAH3" s="45"/>
      <c r="LAI3" s="45"/>
      <c r="LAJ3" s="45"/>
      <c r="LAK3" s="45"/>
      <c r="LAL3" s="45"/>
      <c r="LAM3" s="45"/>
      <c r="LAN3" s="45"/>
      <c r="LAO3" s="45"/>
      <c r="LAP3" s="45"/>
      <c r="LAQ3" s="45"/>
      <c r="LAR3" s="45"/>
      <c r="LAS3" s="45"/>
      <c r="LAT3" s="45"/>
      <c r="LAU3" s="45"/>
      <c r="LAV3" s="45"/>
      <c r="LAW3" s="45"/>
      <c r="LAX3" s="45"/>
      <c r="LAY3" s="45"/>
      <c r="LAZ3" s="45"/>
      <c r="LBA3" s="45"/>
      <c r="LBB3" s="45"/>
      <c r="LBC3" s="45"/>
      <c r="LBD3" s="45"/>
      <c r="LBE3" s="45"/>
      <c r="LBF3" s="45"/>
      <c r="LBG3" s="45"/>
      <c r="LBH3" s="45"/>
      <c r="LBI3" s="45"/>
      <c r="LBJ3" s="45"/>
      <c r="LBK3" s="45"/>
      <c r="LBL3" s="45"/>
      <c r="LBM3" s="45"/>
      <c r="LBN3" s="45"/>
      <c r="LBO3" s="45"/>
      <c r="LBP3" s="45"/>
      <c r="LBQ3" s="45"/>
      <c r="LBR3" s="45"/>
      <c r="LBS3" s="45"/>
      <c r="LBT3" s="45"/>
      <c r="LBU3" s="45"/>
      <c r="LBV3" s="45"/>
      <c r="LBW3" s="45"/>
      <c r="LBX3" s="45"/>
      <c r="LBY3" s="45"/>
      <c r="LBZ3" s="45"/>
      <c r="LCA3" s="45"/>
      <c r="LCB3" s="45"/>
      <c r="LCC3" s="45"/>
      <c r="LCD3" s="45"/>
      <c r="LCE3" s="45"/>
      <c r="LCF3" s="45"/>
      <c r="LCG3" s="45"/>
      <c r="LCH3" s="45"/>
      <c r="LCI3" s="45"/>
      <c r="LCJ3" s="45"/>
      <c r="LCK3" s="45"/>
      <c r="LCL3" s="45"/>
      <c r="LCM3" s="45"/>
      <c r="LCN3" s="45"/>
      <c r="LCO3" s="45"/>
      <c r="LCP3" s="45"/>
      <c r="LCQ3" s="45"/>
      <c r="LCR3" s="45"/>
      <c r="LCS3" s="45"/>
      <c r="LCT3" s="45"/>
      <c r="LCU3" s="45"/>
      <c r="LCV3" s="45"/>
      <c r="LCW3" s="45"/>
      <c r="LCX3" s="45"/>
      <c r="LCY3" s="45"/>
      <c r="LCZ3" s="45"/>
      <c r="LDA3" s="45"/>
      <c r="LDB3" s="45"/>
      <c r="LDC3" s="45"/>
      <c r="LDD3" s="45"/>
      <c r="LDE3" s="45"/>
      <c r="LDF3" s="45"/>
      <c r="LDG3" s="45"/>
      <c r="LDH3" s="45"/>
      <c r="LDI3" s="45"/>
      <c r="LDJ3" s="45"/>
      <c r="LDK3" s="45"/>
      <c r="LDL3" s="45"/>
      <c r="LDM3" s="45"/>
      <c r="LDN3" s="45"/>
      <c r="LDO3" s="45"/>
      <c r="LDP3" s="45"/>
      <c r="LDQ3" s="45"/>
      <c r="LDR3" s="45"/>
      <c r="LDS3" s="45"/>
      <c r="LDT3" s="45"/>
      <c r="LDU3" s="45"/>
      <c r="LDV3" s="45"/>
      <c r="LDW3" s="45"/>
      <c r="LDX3" s="45"/>
      <c r="LDY3" s="45"/>
      <c r="LDZ3" s="45"/>
      <c r="LEA3" s="45"/>
      <c r="LEB3" s="45"/>
      <c r="LEC3" s="45"/>
      <c r="LED3" s="45"/>
      <c r="LEE3" s="45"/>
      <c r="LEF3" s="45"/>
      <c r="LEG3" s="45"/>
      <c r="LEH3" s="45"/>
      <c r="LEI3" s="45"/>
      <c r="LEJ3" s="45"/>
      <c r="LEK3" s="45"/>
      <c r="LEL3" s="45"/>
      <c r="LEM3" s="45"/>
      <c r="LEN3" s="45"/>
      <c r="LEO3" s="45"/>
      <c r="LEP3" s="45"/>
      <c r="LEQ3" s="45"/>
      <c r="LER3" s="45"/>
      <c r="LES3" s="45"/>
      <c r="LET3" s="45"/>
      <c r="LEU3" s="45"/>
      <c r="LEV3" s="45"/>
      <c r="LEW3" s="45"/>
      <c r="LEX3" s="45"/>
      <c r="LEY3" s="45"/>
      <c r="LEZ3" s="45"/>
      <c r="LFA3" s="45"/>
      <c r="LFB3" s="45"/>
      <c r="LFC3" s="45"/>
      <c r="LFD3" s="45"/>
      <c r="LFE3" s="45"/>
      <c r="LFF3" s="45"/>
      <c r="LFG3" s="45"/>
      <c r="LFH3" s="45"/>
      <c r="LFI3" s="45"/>
      <c r="LFJ3" s="45"/>
      <c r="LFK3" s="45"/>
      <c r="LFL3" s="45"/>
      <c r="LFM3" s="45"/>
      <c r="LFN3" s="45"/>
      <c r="LFO3" s="45"/>
      <c r="LFP3" s="45"/>
      <c r="LFQ3" s="45"/>
      <c r="LFR3" s="45"/>
      <c r="LFS3" s="45"/>
      <c r="LFT3" s="45"/>
      <c r="LFU3" s="45"/>
      <c r="LFV3" s="45"/>
      <c r="LFW3" s="45"/>
      <c r="LFX3" s="45"/>
      <c r="LFY3" s="45"/>
      <c r="LFZ3" s="45"/>
      <c r="LGA3" s="45"/>
      <c r="LGB3" s="45"/>
      <c r="LGC3" s="45"/>
      <c r="LGD3" s="45"/>
      <c r="LGE3" s="45"/>
      <c r="LGF3" s="45"/>
      <c r="LGG3" s="45"/>
      <c r="LGH3" s="45"/>
      <c r="LGI3" s="45"/>
      <c r="LGJ3" s="45"/>
      <c r="LGK3" s="45"/>
      <c r="LGL3" s="45"/>
      <c r="LGM3" s="45"/>
      <c r="LGN3" s="45"/>
      <c r="LGO3" s="45"/>
      <c r="LGP3" s="45"/>
      <c r="LGQ3" s="45"/>
      <c r="LGR3" s="45"/>
      <c r="LGS3" s="45"/>
      <c r="LGT3" s="45"/>
      <c r="LGU3" s="45"/>
      <c r="LGV3" s="45"/>
      <c r="LGW3" s="45"/>
      <c r="LGX3" s="45"/>
      <c r="LGY3" s="45"/>
      <c r="LGZ3" s="45"/>
      <c r="LHA3" s="45"/>
      <c r="LHB3" s="45"/>
      <c r="LHC3" s="45"/>
      <c r="LHD3" s="45"/>
      <c r="LHE3" s="45"/>
      <c r="LHF3" s="45"/>
      <c r="LHG3" s="45"/>
      <c r="LHH3" s="45"/>
      <c r="LHI3" s="45"/>
      <c r="LHJ3" s="45"/>
      <c r="LHK3" s="45"/>
      <c r="LHL3" s="45"/>
      <c r="LHM3" s="45"/>
      <c r="LHN3" s="45"/>
      <c r="LHO3" s="45"/>
      <c r="LHP3" s="45"/>
      <c r="LHQ3" s="45"/>
      <c r="LHR3" s="45"/>
      <c r="LHS3" s="45"/>
      <c r="LHT3" s="45"/>
      <c r="LHU3" s="45"/>
      <c r="LHV3" s="45"/>
      <c r="LHW3" s="45"/>
      <c r="LHX3" s="45"/>
      <c r="LHY3" s="45"/>
      <c r="LHZ3" s="45"/>
      <c r="LIA3" s="45"/>
      <c r="LIB3" s="45"/>
      <c r="LIC3" s="45"/>
      <c r="LID3" s="45"/>
      <c r="LIE3" s="45"/>
      <c r="LIF3" s="45"/>
      <c r="LIG3" s="45"/>
      <c r="LIH3" s="45"/>
      <c r="LII3" s="45"/>
      <c r="LIJ3" s="45"/>
      <c r="LIK3" s="45"/>
      <c r="LIL3" s="45"/>
      <c r="LIM3" s="45"/>
      <c r="LIN3" s="45"/>
      <c r="LIO3" s="45"/>
      <c r="LIP3" s="45"/>
      <c r="LIQ3" s="45"/>
      <c r="LIR3" s="45"/>
      <c r="LIS3" s="45"/>
      <c r="LIT3" s="45"/>
      <c r="LIU3" s="45"/>
      <c r="LIV3" s="45"/>
      <c r="LIW3" s="45"/>
      <c r="LIX3" s="45"/>
      <c r="LIY3" s="45"/>
      <c r="LIZ3" s="45"/>
      <c r="LJA3" s="45"/>
      <c r="LJB3" s="45"/>
      <c r="LJC3" s="45"/>
      <c r="LJD3" s="45"/>
      <c r="LJE3" s="45"/>
      <c r="LJF3" s="45"/>
      <c r="LJG3" s="45"/>
      <c r="LJH3" s="45"/>
      <c r="LJI3" s="45"/>
      <c r="LJJ3" s="45"/>
      <c r="LJK3" s="45"/>
      <c r="LJL3" s="45"/>
      <c r="LJM3" s="45"/>
      <c r="LJN3" s="45"/>
      <c r="LJO3" s="45"/>
      <c r="LJP3" s="45"/>
      <c r="LJQ3" s="45"/>
      <c r="LJR3" s="45"/>
      <c r="LJS3" s="45"/>
      <c r="LJT3" s="45"/>
      <c r="LJU3" s="45"/>
      <c r="LJV3" s="45"/>
      <c r="LJW3" s="45"/>
      <c r="LJX3" s="45"/>
      <c r="LJY3" s="45"/>
      <c r="LJZ3" s="45"/>
      <c r="LKA3" s="45"/>
      <c r="LKB3" s="45"/>
      <c r="LKC3" s="45"/>
      <c r="LKD3" s="45"/>
      <c r="LKE3" s="45"/>
      <c r="LKF3" s="45"/>
      <c r="LKG3" s="45"/>
      <c r="LKH3" s="45"/>
      <c r="LKI3" s="45"/>
      <c r="LKJ3" s="45"/>
      <c r="LKK3" s="45"/>
      <c r="LKL3" s="45"/>
      <c r="LKM3" s="45"/>
      <c r="LKN3" s="45"/>
      <c r="LKO3" s="45"/>
      <c r="LKP3" s="45"/>
      <c r="LKQ3" s="45"/>
      <c r="LKR3" s="45"/>
      <c r="LKS3" s="45"/>
      <c r="LKT3" s="45"/>
      <c r="LKU3" s="45"/>
      <c r="LKV3" s="45"/>
      <c r="LKW3" s="45"/>
      <c r="LKX3" s="45"/>
      <c r="LKY3" s="45"/>
      <c r="LKZ3" s="45"/>
      <c r="LLA3" s="45"/>
      <c r="LLB3" s="45"/>
      <c r="LLC3" s="45"/>
      <c r="LLD3" s="45"/>
      <c r="LLE3" s="45"/>
      <c r="LLF3" s="45"/>
      <c r="LLG3" s="45"/>
      <c r="LLH3" s="45"/>
      <c r="LLI3" s="45"/>
      <c r="LLJ3" s="45"/>
      <c r="LLK3" s="45"/>
      <c r="LLL3" s="45"/>
      <c r="LLM3" s="45"/>
      <c r="LLN3" s="45"/>
      <c r="LLO3" s="45"/>
      <c r="LLP3" s="45"/>
      <c r="LLQ3" s="45"/>
      <c r="LLR3" s="45"/>
      <c r="LLS3" s="45"/>
      <c r="LLT3" s="45"/>
      <c r="LLU3" s="45"/>
      <c r="LLV3" s="45"/>
      <c r="LLW3" s="45"/>
      <c r="LLX3" s="45"/>
      <c r="LLY3" s="45"/>
      <c r="LLZ3" s="45"/>
      <c r="LMA3" s="45"/>
      <c r="LMB3" s="45"/>
      <c r="LMC3" s="45"/>
      <c r="LMD3" s="45"/>
      <c r="LME3" s="45"/>
      <c r="LMF3" s="45"/>
      <c r="LMG3" s="45"/>
      <c r="LMH3" s="45"/>
      <c r="LMI3" s="45"/>
      <c r="LMJ3" s="45"/>
      <c r="LMK3" s="45"/>
      <c r="LML3" s="45"/>
      <c r="LMM3" s="45"/>
      <c r="LMN3" s="45"/>
      <c r="LMO3" s="45"/>
      <c r="LMP3" s="45"/>
      <c r="LMQ3" s="45"/>
      <c r="LMR3" s="45"/>
      <c r="LMS3" s="45"/>
      <c r="LMT3" s="45"/>
      <c r="LMU3" s="45"/>
      <c r="LMV3" s="45"/>
      <c r="LMW3" s="45"/>
      <c r="LMX3" s="45"/>
      <c r="LMY3" s="45"/>
      <c r="LMZ3" s="45"/>
      <c r="LNA3" s="45"/>
      <c r="LNB3" s="45"/>
      <c r="LNC3" s="45"/>
      <c r="LND3" s="45"/>
      <c r="LNE3" s="45"/>
      <c r="LNF3" s="45"/>
      <c r="LNG3" s="45"/>
      <c r="LNH3" s="45"/>
      <c r="LNI3" s="45"/>
      <c r="LNJ3" s="45"/>
      <c r="LNK3" s="45"/>
      <c r="LNL3" s="45"/>
      <c r="LNM3" s="45"/>
      <c r="LNN3" s="45"/>
      <c r="LNO3" s="45"/>
      <c r="LNP3" s="45"/>
      <c r="LNQ3" s="45"/>
      <c r="LNR3" s="45"/>
      <c r="LNS3" s="45"/>
      <c r="LNT3" s="45"/>
      <c r="LNU3" s="45"/>
      <c r="LNV3" s="45"/>
      <c r="LNW3" s="45"/>
      <c r="LNX3" s="45"/>
      <c r="LNY3" s="45"/>
      <c r="LNZ3" s="45"/>
      <c r="LOA3" s="45"/>
      <c r="LOB3" s="45"/>
      <c r="LOC3" s="45"/>
      <c r="LOD3" s="45"/>
      <c r="LOE3" s="45"/>
      <c r="LOF3" s="45"/>
      <c r="LOG3" s="45"/>
      <c r="LOH3" s="45"/>
      <c r="LOI3" s="45"/>
      <c r="LOJ3" s="45"/>
      <c r="LOK3" s="45"/>
      <c r="LOL3" s="45"/>
      <c r="LOM3" s="45"/>
      <c r="LON3" s="45"/>
      <c r="LOO3" s="45"/>
      <c r="LOP3" s="45"/>
      <c r="LOQ3" s="45"/>
      <c r="LOR3" s="45"/>
      <c r="LOS3" s="45"/>
      <c r="LOT3" s="45"/>
      <c r="LOU3" s="45"/>
      <c r="LOV3" s="45"/>
      <c r="LOW3" s="45"/>
      <c r="LOX3" s="45"/>
      <c r="LOY3" s="45"/>
      <c r="LOZ3" s="45"/>
      <c r="LPA3" s="45"/>
      <c r="LPB3" s="45"/>
      <c r="LPC3" s="45"/>
      <c r="LPD3" s="45"/>
      <c r="LPE3" s="45"/>
      <c r="LPF3" s="45"/>
      <c r="LPG3" s="45"/>
      <c r="LPH3" s="45"/>
      <c r="LPI3" s="45"/>
      <c r="LPJ3" s="45"/>
      <c r="LPK3" s="45"/>
      <c r="LPL3" s="45"/>
      <c r="LPM3" s="45"/>
      <c r="LPN3" s="45"/>
      <c r="LPO3" s="45"/>
      <c r="LPP3" s="45"/>
      <c r="LPQ3" s="45"/>
      <c r="LPR3" s="45"/>
      <c r="LPS3" s="45"/>
      <c r="LPT3" s="45"/>
      <c r="LPU3" s="45"/>
      <c r="LPV3" s="45"/>
      <c r="LPW3" s="45"/>
      <c r="LPX3" s="45"/>
      <c r="LPY3" s="45"/>
      <c r="LPZ3" s="45"/>
      <c r="LQA3" s="45"/>
      <c r="LQB3" s="45"/>
      <c r="LQC3" s="45"/>
      <c r="LQD3" s="45"/>
      <c r="LQE3" s="45"/>
      <c r="LQF3" s="45"/>
      <c r="LQG3" s="45"/>
      <c r="LQH3" s="45"/>
      <c r="LQI3" s="45"/>
      <c r="LQJ3" s="45"/>
      <c r="LQK3" s="45"/>
      <c r="LQL3" s="45"/>
      <c r="LQM3" s="45"/>
      <c r="LQN3" s="45"/>
      <c r="LQO3" s="45"/>
      <c r="LQP3" s="45"/>
      <c r="LQQ3" s="45"/>
      <c r="LQR3" s="45"/>
      <c r="LQS3" s="45"/>
      <c r="LQT3" s="45"/>
      <c r="LQU3" s="45"/>
      <c r="LQV3" s="45"/>
      <c r="LQW3" s="45"/>
      <c r="LQX3" s="45"/>
      <c r="LQY3" s="45"/>
      <c r="LQZ3" s="45"/>
      <c r="LRA3" s="45"/>
      <c r="LRB3" s="45"/>
      <c r="LRC3" s="45"/>
      <c r="LRD3" s="45"/>
      <c r="LRE3" s="45"/>
      <c r="LRF3" s="45"/>
      <c r="LRG3" s="45"/>
      <c r="LRH3" s="45"/>
      <c r="LRI3" s="45"/>
      <c r="LRJ3" s="45"/>
      <c r="LRK3" s="45"/>
      <c r="LRL3" s="45"/>
      <c r="LRM3" s="45"/>
      <c r="LRN3" s="45"/>
      <c r="LRO3" s="45"/>
      <c r="LRP3" s="45"/>
      <c r="LRQ3" s="45"/>
      <c r="LRR3" s="45"/>
      <c r="LRS3" s="45"/>
      <c r="LRT3" s="45"/>
      <c r="LRU3" s="45"/>
      <c r="LRV3" s="45"/>
      <c r="LRW3" s="45"/>
      <c r="LRX3" s="45"/>
      <c r="LRY3" s="45"/>
      <c r="LRZ3" s="45"/>
      <c r="LSA3" s="45"/>
      <c r="LSB3" s="45"/>
      <c r="LSC3" s="45"/>
      <c r="LSD3" s="45"/>
      <c r="LSE3" s="45"/>
      <c r="LSF3" s="45"/>
      <c r="LSG3" s="45"/>
      <c r="LSH3" s="45"/>
      <c r="LSI3" s="45"/>
      <c r="LSJ3" s="45"/>
      <c r="LSK3" s="45"/>
      <c r="LSL3" s="45"/>
      <c r="LSM3" s="45"/>
      <c r="LSN3" s="45"/>
      <c r="LSO3" s="45"/>
      <c r="LSP3" s="45"/>
      <c r="LSQ3" s="45"/>
      <c r="LSR3" s="45"/>
      <c r="LSS3" s="45"/>
      <c r="LST3" s="45"/>
      <c r="LSU3" s="45"/>
      <c r="LSV3" s="45"/>
      <c r="LSW3" s="45"/>
      <c r="LSX3" s="45"/>
      <c r="LSY3" s="45"/>
      <c r="LSZ3" s="45"/>
      <c r="LTA3" s="45"/>
      <c r="LTB3" s="45"/>
      <c r="LTC3" s="45"/>
      <c r="LTD3" s="45"/>
      <c r="LTE3" s="45"/>
      <c r="LTF3" s="45"/>
      <c r="LTG3" s="45"/>
      <c r="LTH3" s="45"/>
      <c r="LTI3" s="45"/>
      <c r="LTJ3" s="45"/>
      <c r="LTK3" s="45"/>
      <c r="LTL3" s="45"/>
      <c r="LTM3" s="45"/>
      <c r="LTN3" s="45"/>
      <c r="LTO3" s="45"/>
      <c r="LTP3" s="45"/>
      <c r="LTQ3" s="45"/>
      <c r="LTR3" s="45"/>
      <c r="LTS3" s="45"/>
      <c r="LTT3" s="45"/>
      <c r="LTU3" s="45"/>
      <c r="LTV3" s="45"/>
      <c r="LTW3" s="45"/>
      <c r="LTX3" s="45"/>
      <c r="LTY3" s="45"/>
      <c r="LTZ3" s="45"/>
      <c r="LUA3" s="45"/>
      <c r="LUB3" s="45"/>
      <c r="LUC3" s="45"/>
      <c r="LUD3" s="45"/>
      <c r="LUE3" s="45"/>
      <c r="LUF3" s="45"/>
      <c r="LUG3" s="45"/>
      <c r="LUH3" s="45"/>
      <c r="LUI3" s="45"/>
      <c r="LUJ3" s="45"/>
      <c r="LUK3" s="45"/>
      <c r="LUL3" s="45"/>
      <c r="LUM3" s="45"/>
      <c r="LUN3" s="45"/>
      <c r="LUO3" s="45"/>
      <c r="LUP3" s="45"/>
      <c r="LUQ3" s="45"/>
      <c r="LUR3" s="45"/>
      <c r="LUS3" s="45"/>
      <c r="LUT3" s="45"/>
      <c r="LUU3" s="45"/>
      <c r="LUV3" s="45"/>
      <c r="LUW3" s="45"/>
      <c r="LUX3" s="45"/>
      <c r="LUY3" s="45"/>
      <c r="LUZ3" s="45"/>
      <c r="LVA3" s="45"/>
      <c r="LVB3" s="45"/>
      <c r="LVC3" s="45"/>
      <c r="LVD3" s="45"/>
      <c r="LVE3" s="45"/>
      <c r="LVF3" s="45"/>
      <c r="LVG3" s="45"/>
      <c r="LVH3" s="45"/>
      <c r="LVI3" s="45"/>
      <c r="LVJ3" s="45"/>
      <c r="LVK3" s="45"/>
      <c r="LVL3" s="45"/>
      <c r="LVM3" s="45"/>
      <c r="LVN3" s="45"/>
      <c r="LVO3" s="45"/>
      <c r="LVP3" s="45"/>
      <c r="LVQ3" s="45"/>
      <c r="LVR3" s="45"/>
      <c r="LVS3" s="45"/>
      <c r="LVT3" s="45"/>
      <c r="LVU3" s="45"/>
      <c r="LVV3" s="45"/>
      <c r="LVW3" s="45"/>
      <c r="LVX3" s="45"/>
      <c r="LVY3" s="45"/>
      <c r="LVZ3" s="45"/>
      <c r="LWA3" s="45"/>
      <c r="LWB3" s="45"/>
      <c r="LWC3" s="45"/>
      <c r="LWD3" s="45"/>
      <c r="LWE3" s="45"/>
      <c r="LWF3" s="45"/>
      <c r="LWG3" s="45"/>
      <c r="LWH3" s="45"/>
      <c r="LWI3" s="45"/>
      <c r="LWJ3" s="45"/>
      <c r="LWK3" s="45"/>
      <c r="LWL3" s="45"/>
      <c r="LWM3" s="45"/>
      <c r="LWN3" s="45"/>
      <c r="LWO3" s="45"/>
      <c r="LWP3" s="45"/>
      <c r="LWQ3" s="45"/>
      <c r="LWR3" s="45"/>
      <c r="LWS3" s="45"/>
      <c r="LWT3" s="45"/>
      <c r="LWU3" s="45"/>
      <c r="LWV3" s="45"/>
      <c r="LWW3" s="45"/>
      <c r="LWX3" s="45"/>
      <c r="LWY3" s="45"/>
      <c r="LWZ3" s="45"/>
      <c r="LXA3" s="45"/>
      <c r="LXB3" s="45"/>
      <c r="LXC3" s="45"/>
      <c r="LXD3" s="45"/>
      <c r="LXE3" s="45"/>
      <c r="LXF3" s="45"/>
      <c r="LXG3" s="45"/>
      <c r="LXH3" s="45"/>
      <c r="LXI3" s="45"/>
      <c r="LXJ3" s="45"/>
      <c r="LXK3" s="45"/>
      <c r="LXL3" s="45"/>
      <c r="LXM3" s="45"/>
      <c r="LXN3" s="45"/>
      <c r="LXO3" s="45"/>
      <c r="LXP3" s="45"/>
      <c r="LXQ3" s="45"/>
      <c r="LXR3" s="45"/>
      <c r="LXS3" s="45"/>
      <c r="LXT3" s="45"/>
      <c r="LXU3" s="45"/>
      <c r="LXV3" s="45"/>
      <c r="LXW3" s="45"/>
      <c r="LXX3" s="45"/>
      <c r="LXY3" s="45"/>
      <c r="LXZ3" s="45"/>
      <c r="LYA3" s="45"/>
      <c r="LYB3" s="45"/>
      <c r="LYC3" s="45"/>
      <c r="LYD3" s="45"/>
      <c r="LYE3" s="45"/>
      <c r="LYF3" s="45"/>
      <c r="LYG3" s="45"/>
      <c r="LYH3" s="45"/>
      <c r="LYI3" s="45"/>
      <c r="LYJ3" s="45"/>
      <c r="LYK3" s="45"/>
      <c r="LYL3" s="45"/>
      <c r="LYM3" s="45"/>
      <c r="LYN3" s="45"/>
      <c r="LYO3" s="45"/>
      <c r="LYP3" s="45"/>
      <c r="LYQ3" s="45"/>
      <c r="LYR3" s="45"/>
      <c r="LYS3" s="45"/>
      <c r="LYT3" s="45"/>
      <c r="LYU3" s="45"/>
      <c r="LYV3" s="45"/>
      <c r="LYW3" s="45"/>
      <c r="LYX3" s="45"/>
      <c r="LYY3" s="45"/>
      <c r="LYZ3" s="45"/>
      <c r="LZA3" s="45"/>
      <c r="LZB3" s="45"/>
      <c r="LZC3" s="45"/>
      <c r="LZD3" s="45"/>
      <c r="LZE3" s="45"/>
      <c r="LZF3" s="45"/>
      <c r="LZG3" s="45"/>
      <c r="LZH3" s="45"/>
      <c r="LZI3" s="45"/>
      <c r="LZJ3" s="45"/>
      <c r="LZK3" s="45"/>
      <c r="LZL3" s="45"/>
      <c r="LZM3" s="45"/>
      <c r="LZN3" s="45"/>
      <c r="LZO3" s="45"/>
      <c r="LZP3" s="45"/>
      <c r="LZQ3" s="45"/>
      <c r="LZR3" s="45"/>
      <c r="LZS3" s="45"/>
      <c r="LZT3" s="45"/>
      <c r="LZU3" s="45"/>
      <c r="LZV3" s="45"/>
      <c r="LZW3" s="45"/>
      <c r="LZX3" s="45"/>
      <c r="LZY3" s="45"/>
      <c r="LZZ3" s="45"/>
      <c r="MAA3" s="45"/>
      <c r="MAB3" s="45"/>
      <c r="MAC3" s="45"/>
      <c r="MAD3" s="45"/>
      <c r="MAE3" s="45"/>
      <c r="MAF3" s="45"/>
      <c r="MAG3" s="45"/>
      <c r="MAH3" s="45"/>
      <c r="MAI3" s="45"/>
      <c r="MAJ3" s="45"/>
      <c r="MAK3" s="45"/>
      <c r="MAL3" s="45"/>
      <c r="MAM3" s="45"/>
      <c r="MAN3" s="45"/>
      <c r="MAO3" s="45"/>
      <c r="MAP3" s="45"/>
      <c r="MAQ3" s="45"/>
      <c r="MAR3" s="45"/>
      <c r="MAS3" s="45"/>
      <c r="MAT3" s="45"/>
      <c r="MAU3" s="45"/>
      <c r="MAV3" s="45"/>
      <c r="MAW3" s="45"/>
      <c r="MAX3" s="45"/>
      <c r="MAY3" s="45"/>
      <c r="MAZ3" s="45"/>
      <c r="MBA3" s="45"/>
      <c r="MBB3" s="45"/>
      <c r="MBC3" s="45"/>
      <c r="MBD3" s="45"/>
      <c r="MBE3" s="45"/>
      <c r="MBF3" s="45"/>
      <c r="MBG3" s="45"/>
      <c r="MBH3" s="45"/>
      <c r="MBI3" s="45"/>
      <c r="MBJ3" s="45"/>
      <c r="MBK3" s="45"/>
      <c r="MBL3" s="45"/>
      <c r="MBM3" s="45"/>
      <c r="MBN3" s="45"/>
      <c r="MBO3" s="45"/>
      <c r="MBP3" s="45"/>
      <c r="MBQ3" s="45"/>
      <c r="MBR3" s="45"/>
      <c r="MBS3" s="45"/>
      <c r="MBT3" s="45"/>
      <c r="MBU3" s="45"/>
      <c r="MBV3" s="45"/>
      <c r="MBW3" s="45"/>
      <c r="MBX3" s="45"/>
      <c r="MBY3" s="45"/>
      <c r="MBZ3" s="45"/>
      <c r="MCA3" s="45"/>
      <c r="MCB3" s="45"/>
      <c r="MCC3" s="45"/>
      <c r="MCD3" s="45"/>
      <c r="MCE3" s="45"/>
      <c r="MCF3" s="45"/>
      <c r="MCG3" s="45"/>
      <c r="MCH3" s="45"/>
      <c r="MCI3" s="45"/>
      <c r="MCJ3" s="45"/>
      <c r="MCK3" s="45"/>
      <c r="MCL3" s="45"/>
      <c r="MCM3" s="45"/>
      <c r="MCN3" s="45"/>
      <c r="MCO3" s="45"/>
      <c r="MCP3" s="45"/>
      <c r="MCQ3" s="45"/>
      <c r="MCR3" s="45"/>
      <c r="MCS3" s="45"/>
      <c r="MCT3" s="45"/>
      <c r="MCU3" s="45"/>
      <c r="MCV3" s="45"/>
      <c r="MCW3" s="45"/>
      <c r="MCX3" s="45"/>
      <c r="MCY3" s="45"/>
      <c r="MCZ3" s="45"/>
      <c r="MDA3" s="45"/>
      <c r="MDB3" s="45"/>
      <c r="MDC3" s="45"/>
      <c r="MDD3" s="45"/>
      <c r="MDE3" s="45"/>
      <c r="MDF3" s="45"/>
      <c r="MDG3" s="45"/>
      <c r="MDH3" s="45"/>
      <c r="MDI3" s="45"/>
      <c r="MDJ3" s="45"/>
      <c r="MDK3" s="45"/>
      <c r="MDL3" s="45"/>
      <c r="MDM3" s="45"/>
      <c r="MDN3" s="45"/>
      <c r="MDO3" s="45"/>
      <c r="MDP3" s="45"/>
      <c r="MDQ3" s="45"/>
      <c r="MDR3" s="45"/>
      <c r="MDS3" s="45"/>
      <c r="MDT3" s="45"/>
      <c r="MDU3" s="45"/>
      <c r="MDV3" s="45"/>
      <c r="MDW3" s="45"/>
      <c r="MDX3" s="45"/>
      <c r="MDY3" s="45"/>
      <c r="MDZ3" s="45"/>
      <c r="MEA3" s="45"/>
      <c r="MEB3" s="45"/>
      <c r="MEC3" s="45"/>
      <c r="MED3" s="45"/>
      <c r="MEE3" s="45"/>
      <c r="MEF3" s="45"/>
      <c r="MEG3" s="45"/>
      <c r="MEH3" s="45"/>
      <c r="MEI3" s="45"/>
      <c r="MEJ3" s="45"/>
      <c r="MEK3" s="45"/>
      <c r="MEL3" s="45"/>
      <c r="MEM3" s="45"/>
      <c r="MEN3" s="45"/>
      <c r="MEO3" s="45"/>
      <c r="MEP3" s="45"/>
      <c r="MEQ3" s="45"/>
      <c r="MER3" s="45"/>
      <c r="MES3" s="45"/>
      <c r="MET3" s="45"/>
      <c r="MEU3" s="45"/>
      <c r="MEV3" s="45"/>
      <c r="MEW3" s="45"/>
      <c r="MEX3" s="45"/>
      <c r="MEY3" s="45"/>
      <c r="MEZ3" s="45"/>
      <c r="MFA3" s="45"/>
      <c r="MFB3" s="45"/>
      <c r="MFC3" s="45"/>
      <c r="MFD3" s="45"/>
      <c r="MFE3" s="45"/>
      <c r="MFF3" s="45"/>
      <c r="MFG3" s="45"/>
      <c r="MFH3" s="45"/>
      <c r="MFI3" s="45"/>
      <c r="MFJ3" s="45"/>
      <c r="MFK3" s="45"/>
      <c r="MFL3" s="45"/>
      <c r="MFM3" s="45"/>
      <c r="MFN3" s="45"/>
      <c r="MFO3" s="45"/>
      <c r="MFP3" s="45"/>
      <c r="MFQ3" s="45"/>
      <c r="MFR3" s="45"/>
      <c r="MFS3" s="45"/>
      <c r="MFT3" s="45"/>
      <c r="MFU3" s="45"/>
      <c r="MFV3" s="45"/>
      <c r="MFW3" s="45"/>
      <c r="MFX3" s="45"/>
      <c r="MFY3" s="45"/>
      <c r="MFZ3" s="45"/>
      <c r="MGA3" s="45"/>
      <c r="MGB3" s="45"/>
      <c r="MGC3" s="45"/>
      <c r="MGD3" s="45"/>
      <c r="MGE3" s="45"/>
      <c r="MGF3" s="45"/>
      <c r="MGG3" s="45"/>
      <c r="MGH3" s="45"/>
      <c r="MGI3" s="45"/>
      <c r="MGJ3" s="45"/>
      <c r="MGK3" s="45"/>
      <c r="MGL3" s="45"/>
      <c r="MGM3" s="45"/>
      <c r="MGN3" s="45"/>
      <c r="MGO3" s="45"/>
      <c r="MGP3" s="45"/>
      <c r="MGQ3" s="45"/>
      <c r="MGR3" s="45"/>
      <c r="MGS3" s="45"/>
      <c r="MGT3" s="45"/>
      <c r="MGU3" s="45"/>
      <c r="MGV3" s="45"/>
      <c r="MGW3" s="45"/>
      <c r="MGX3" s="45"/>
      <c r="MGY3" s="45"/>
      <c r="MGZ3" s="45"/>
      <c r="MHA3" s="45"/>
      <c r="MHB3" s="45"/>
      <c r="MHC3" s="45"/>
      <c r="MHD3" s="45"/>
      <c r="MHE3" s="45"/>
      <c r="MHF3" s="45"/>
      <c r="MHG3" s="45"/>
      <c r="MHH3" s="45"/>
      <c r="MHI3" s="45"/>
      <c r="MHJ3" s="45"/>
      <c r="MHK3" s="45"/>
      <c r="MHL3" s="45"/>
      <c r="MHM3" s="45"/>
      <c r="MHN3" s="45"/>
      <c r="MHO3" s="45"/>
      <c r="MHP3" s="45"/>
      <c r="MHQ3" s="45"/>
      <c r="MHR3" s="45"/>
      <c r="MHS3" s="45"/>
      <c r="MHT3" s="45"/>
      <c r="MHU3" s="45"/>
      <c r="MHV3" s="45"/>
      <c r="MHW3" s="45"/>
      <c r="MHX3" s="45"/>
      <c r="MHY3" s="45"/>
      <c r="MHZ3" s="45"/>
      <c r="MIA3" s="45"/>
      <c r="MIB3" s="45"/>
      <c r="MIC3" s="45"/>
      <c r="MID3" s="45"/>
      <c r="MIE3" s="45"/>
      <c r="MIF3" s="45"/>
      <c r="MIG3" s="45"/>
      <c r="MIH3" s="45"/>
      <c r="MII3" s="45"/>
      <c r="MIJ3" s="45"/>
      <c r="MIK3" s="45"/>
      <c r="MIL3" s="45"/>
      <c r="MIM3" s="45"/>
      <c r="MIN3" s="45"/>
      <c r="MIO3" s="45"/>
      <c r="MIP3" s="45"/>
      <c r="MIQ3" s="45"/>
      <c r="MIR3" s="45"/>
      <c r="MIS3" s="45"/>
      <c r="MIT3" s="45"/>
      <c r="MIU3" s="45"/>
      <c r="MIV3" s="45"/>
      <c r="MIW3" s="45"/>
      <c r="MIX3" s="45"/>
      <c r="MIY3" s="45"/>
      <c r="MIZ3" s="45"/>
      <c r="MJA3" s="45"/>
      <c r="MJB3" s="45"/>
      <c r="MJC3" s="45"/>
      <c r="MJD3" s="45"/>
      <c r="MJE3" s="45"/>
      <c r="MJF3" s="45"/>
      <c r="MJG3" s="45"/>
      <c r="MJH3" s="45"/>
      <c r="MJI3" s="45"/>
      <c r="MJJ3" s="45"/>
      <c r="MJK3" s="45"/>
      <c r="MJL3" s="45"/>
      <c r="MJM3" s="45"/>
      <c r="MJN3" s="45"/>
      <c r="MJO3" s="45"/>
      <c r="MJP3" s="45"/>
      <c r="MJQ3" s="45"/>
      <c r="MJR3" s="45"/>
      <c r="MJS3" s="45"/>
      <c r="MJT3" s="45"/>
      <c r="MJU3" s="45"/>
      <c r="MJV3" s="45"/>
      <c r="MJW3" s="45"/>
      <c r="MJX3" s="45"/>
      <c r="MJY3" s="45"/>
      <c r="MJZ3" s="45"/>
      <c r="MKA3" s="45"/>
      <c r="MKB3" s="45"/>
      <c r="MKC3" s="45"/>
      <c r="MKD3" s="45"/>
      <c r="MKE3" s="45"/>
      <c r="MKF3" s="45"/>
      <c r="MKG3" s="45"/>
      <c r="MKH3" s="45"/>
      <c r="MKI3" s="45"/>
      <c r="MKJ3" s="45"/>
      <c r="MKK3" s="45"/>
      <c r="MKL3" s="45"/>
      <c r="MKM3" s="45"/>
      <c r="MKN3" s="45"/>
      <c r="MKO3" s="45"/>
      <c r="MKP3" s="45"/>
      <c r="MKQ3" s="45"/>
      <c r="MKR3" s="45"/>
      <c r="MKS3" s="45"/>
      <c r="MKT3" s="45"/>
      <c r="MKU3" s="45"/>
      <c r="MKV3" s="45"/>
      <c r="MKW3" s="45"/>
      <c r="MKX3" s="45"/>
      <c r="MKY3" s="45"/>
      <c r="MKZ3" s="45"/>
      <c r="MLA3" s="45"/>
      <c r="MLB3" s="45"/>
      <c r="MLC3" s="45"/>
      <c r="MLD3" s="45"/>
      <c r="MLE3" s="45"/>
      <c r="MLF3" s="45"/>
      <c r="MLG3" s="45"/>
      <c r="MLH3" s="45"/>
      <c r="MLI3" s="45"/>
      <c r="MLJ3" s="45"/>
      <c r="MLK3" s="45"/>
      <c r="MLL3" s="45"/>
      <c r="MLM3" s="45"/>
      <c r="MLN3" s="45"/>
      <c r="MLO3" s="45"/>
      <c r="MLP3" s="45"/>
      <c r="MLQ3" s="45"/>
      <c r="MLR3" s="45"/>
      <c r="MLS3" s="45"/>
      <c r="MLT3" s="45"/>
      <c r="MLU3" s="45"/>
      <c r="MLV3" s="45"/>
      <c r="MLW3" s="45"/>
      <c r="MLX3" s="45"/>
      <c r="MLY3" s="45"/>
      <c r="MLZ3" s="45"/>
      <c r="MMA3" s="45"/>
      <c r="MMB3" s="45"/>
      <c r="MMC3" s="45"/>
      <c r="MMD3" s="45"/>
      <c r="MME3" s="45"/>
      <c r="MMF3" s="45"/>
      <c r="MMG3" s="45"/>
      <c r="MMH3" s="45"/>
      <c r="MMI3" s="45"/>
      <c r="MMJ3" s="45"/>
      <c r="MMK3" s="45"/>
      <c r="MML3" s="45"/>
      <c r="MMM3" s="45"/>
      <c r="MMN3" s="45"/>
      <c r="MMO3" s="45"/>
      <c r="MMP3" s="45"/>
      <c r="MMQ3" s="45"/>
      <c r="MMR3" s="45"/>
      <c r="MMS3" s="45"/>
      <c r="MMT3" s="45"/>
      <c r="MMU3" s="45"/>
      <c r="MMV3" s="45"/>
      <c r="MMW3" s="45"/>
      <c r="MMX3" s="45"/>
      <c r="MMY3" s="45"/>
      <c r="MMZ3" s="45"/>
      <c r="MNA3" s="45"/>
      <c r="MNB3" s="45"/>
      <c r="MNC3" s="45"/>
      <c r="MND3" s="45"/>
      <c r="MNE3" s="45"/>
      <c r="MNF3" s="45"/>
      <c r="MNG3" s="45"/>
      <c r="MNH3" s="45"/>
      <c r="MNI3" s="45"/>
      <c r="MNJ3" s="45"/>
      <c r="MNK3" s="45"/>
      <c r="MNL3" s="45"/>
      <c r="MNM3" s="45"/>
      <c r="MNN3" s="45"/>
      <c r="MNO3" s="45"/>
      <c r="MNP3" s="45"/>
      <c r="MNQ3" s="45"/>
      <c r="MNR3" s="45"/>
      <c r="MNS3" s="45"/>
      <c r="MNT3" s="45"/>
      <c r="MNU3" s="45"/>
      <c r="MNV3" s="45"/>
      <c r="MNW3" s="45"/>
      <c r="MNX3" s="45"/>
      <c r="MNY3" s="45"/>
      <c r="MNZ3" s="45"/>
      <c r="MOA3" s="45"/>
      <c r="MOB3" s="45"/>
      <c r="MOC3" s="45"/>
      <c r="MOD3" s="45"/>
      <c r="MOE3" s="45"/>
      <c r="MOF3" s="45"/>
      <c r="MOG3" s="45"/>
      <c r="MOH3" s="45"/>
      <c r="MOI3" s="45"/>
      <c r="MOJ3" s="45"/>
      <c r="MOK3" s="45"/>
      <c r="MOL3" s="45"/>
      <c r="MOM3" s="45"/>
      <c r="MON3" s="45"/>
      <c r="MOO3" s="45"/>
      <c r="MOP3" s="45"/>
      <c r="MOQ3" s="45"/>
      <c r="MOR3" s="45"/>
      <c r="MOS3" s="45"/>
      <c r="MOT3" s="45"/>
      <c r="MOU3" s="45"/>
      <c r="MOV3" s="45"/>
      <c r="MOW3" s="45"/>
      <c r="MOX3" s="45"/>
      <c r="MOY3" s="45"/>
      <c r="MOZ3" s="45"/>
      <c r="MPA3" s="45"/>
      <c r="MPB3" s="45"/>
      <c r="MPC3" s="45"/>
      <c r="MPD3" s="45"/>
      <c r="MPE3" s="45"/>
      <c r="MPF3" s="45"/>
      <c r="MPG3" s="45"/>
      <c r="MPH3" s="45"/>
      <c r="MPI3" s="45"/>
      <c r="MPJ3" s="45"/>
      <c r="MPK3" s="45"/>
      <c r="MPL3" s="45"/>
      <c r="MPM3" s="45"/>
      <c r="MPN3" s="45"/>
      <c r="MPO3" s="45"/>
      <c r="MPP3" s="45"/>
      <c r="MPQ3" s="45"/>
      <c r="MPR3" s="45"/>
      <c r="MPS3" s="45"/>
      <c r="MPT3" s="45"/>
      <c r="MPU3" s="45"/>
      <c r="MPV3" s="45"/>
      <c r="MPW3" s="45"/>
      <c r="MPX3" s="45"/>
      <c r="MPY3" s="45"/>
      <c r="MPZ3" s="45"/>
      <c r="MQA3" s="45"/>
      <c r="MQB3" s="45"/>
      <c r="MQC3" s="45"/>
      <c r="MQD3" s="45"/>
      <c r="MQE3" s="45"/>
      <c r="MQF3" s="45"/>
      <c r="MQG3" s="45"/>
      <c r="MQH3" s="45"/>
      <c r="MQI3" s="45"/>
      <c r="MQJ3" s="45"/>
      <c r="MQK3" s="45"/>
      <c r="MQL3" s="45"/>
      <c r="MQM3" s="45"/>
      <c r="MQN3" s="45"/>
      <c r="MQO3" s="45"/>
      <c r="MQP3" s="45"/>
      <c r="MQQ3" s="45"/>
      <c r="MQR3" s="45"/>
      <c r="MQS3" s="45"/>
      <c r="MQT3" s="45"/>
      <c r="MQU3" s="45"/>
      <c r="MQV3" s="45"/>
      <c r="MQW3" s="45"/>
      <c r="MQX3" s="45"/>
      <c r="MQY3" s="45"/>
      <c r="MQZ3" s="45"/>
      <c r="MRA3" s="45"/>
      <c r="MRB3" s="45"/>
      <c r="MRC3" s="45"/>
      <c r="MRD3" s="45"/>
      <c r="MRE3" s="45"/>
      <c r="MRF3" s="45"/>
      <c r="MRG3" s="45"/>
      <c r="MRH3" s="45"/>
      <c r="MRI3" s="45"/>
      <c r="MRJ3" s="45"/>
      <c r="MRK3" s="45"/>
      <c r="MRL3" s="45"/>
      <c r="MRM3" s="45"/>
      <c r="MRN3" s="45"/>
      <c r="MRO3" s="45"/>
      <c r="MRP3" s="45"/>
      <c r="MRQ3" s="45"/>
      <c r="MRR3" s="45"/>
      <c r="MRS3" s="45"/>
      <c r="MRT3" s="45"/>
      <c r="MRU3" s="45"/>
      <c r="MRV3" s="45"/>
      <c r="MRW3" s="45"/>
      <c r="MRX3" s="45"/>
      <c r="MRY3" s="45"/>
      <c r="MRZ3" s="45"/>
      <c r="MSA3" s="45"/>
      <c r="MSB3" s="45"/>
      <c r="MSC3" s="45"/>
      <c r="MSD3" s="45"/>
      <c r="MSE3" s="45"/>
      <c r="MSF3" s="45"/>
      <c r="MSG3" s="45"/>
      <c r="MSH3" s="45"/>
      <c r="MSI3" s="45"/>
      <c r="MSJ3" s="45"/>
      <c r="MSK3" s="45"/>
      <c r="MSL3" s="45"/>
      <c r="MSM3" s="45"/>
      <c r="MSN3" s="45"/>
      <c r="MSO3" s="45"/>
      <c r="MSP3" s="45"/>
      <c r="MSQ3" s="45"/>
      <c r="MSR3" s="45"/>
      <c r="MSS3" s="45"/>
      <c r="MST3" s="45"/>
      <c r="MSU3" s="45"/>
      <c r="MSV3" s="45"/>
      <c r="MSW3" s="45"/>
      <c r="MSX3" s="45"/>
      <c r="MSY3" s="45"/>
      <c r="MSZ3" s="45"/>
      <c r="MTA3" s="45"/>
      <c r="MTB3" s="45"/>
      <c r="MTC3" s="45"/>
      <c r="MTD3" s="45"/>
      <c r="MTE3" s="45"/>
      <c r="MTF3" s="45"/>
      <c r="MTG3" s="45"/>
      <c r="MTH3" s="45"/>
      <c r="MTI3" s="45"/>
      <c r="MTJ3" s="45"/>
      <c r="MTK3" s="45"/>
      <c r="MTL3" s="45"/>
      <c r="MTM3" s="45"/>
      <c r="MTN3" s="45"/>
      <c r="MTO3" s="45"/>
      <c r="MTP3" s="45"/>
      <c r="MTQ3" s="45"/>
      <c r="MTR3" s="45"/>
      <c r="MTS3" s="45"/>
      <c r="MTT3" s="45"/>
      <c r="MTU3" s="45"/>
      <c r="MTV3" s="45"/>
      <c r="MTW3" s="45"/>
      <c r="MTX3" s="45"/>
      <c r="MTY3" s="45"/>
      <c r="MTZ3" s="45"/>
      <c r="MUA3" s="45"/>
      <c r="MUB3" s="45"/>
      <c r="MUC3" s="45"/>
      <c r="MUD3" s="45"/>
      <c r="MUE3" s="45"/>
      <c r="MUF3" s="45"/>
      <c r="MUG3" s="45"/>
      <c r="MUH3" s="45"/>
      <c r="MUI3" s="45"/>
      <c r="MUJ3" s="45"/>
      <c r="MUK3" s="45"/>
      <c r="MUL3" s="45"/>
      <c r="MUM3" s="45"/>
      <c r="MUN3" s="45"/>
      <c r="MUO3" s="45"/>
      <c r="MUP3" s="45"/>
      <c r="MUQ3" s="45"/>
      <c r="MUR3" s="45"/>
      <c r="MUS3" s="45"/>
      <c r="MUT3" s="45"/>
      <c r="MUU3" s="45"/>
      <c r="MUV3" s="45"/>
      <c r="MUW3" s="45"/>
      <c r="MUX3" s="45"/>
      <c r="MUY3" s="45"/>
      <c r="MUZ3" s="45"/>
      <c r="MVA3" s="45"/>
      <c r="MVB3" s="45"/>
      <c r="MVC3" s="45"/>
      <c r="MVD3" s="45"/>
      <c r="MVE3" s="45"/>
      <c r="MVF3" s="45"/>
      <c r="MVG3" s="45"/>
      <c r="MVH3" s="45"/>
      <c r="MVI3" s="45"/>
      <c r="MVJ3" s="45"/>
      <c r="MVK3" s="45"/>
      <c r="MVL3" s="45"/>
      <c r="MVM3" s="45"/>
      <c r="MVN3" s="45"/>
      <c r="MVO3" s="45"/>
      <c r="MVP3" s="45"/>
      <c r="MVQ3" s="45"/>
      <c r="MVR3" s="45"/>
      <c r="MVS3" s="45"/>
      <c r="MVT3" s="45"/>
      <c r="MVU3" s="45"/>
      <c r="MVV3" s="45"/>
      <c r="MVW3" s="45"/>
      <c r="MVX3" s="45"/>
      <c r="MVY3" s="45"/>
      <c r="MVZ3" s="45"/>
      <c r="MWA3" s="45"/>
      <c r="MWB3" s="45"/>
      <c r="MWC3" s="45"/>
      <c r="MWD3" s="45"/>
      <c r="MWE3" s="45"/>
      <c r="MWF3" s="45"/>
      <c r="MWG3" s="45"/>
      <c r="MWH3" s="45"/>
      <c r="MWI3" s="45"/>
      <c r="MWJ3" s="45"/>
      <c r="MWK3" s="45"/>
      <c r="MWL3" s="45"/>
      <c r="MWM3" s="45"/>
      <c r="MWN3" s="45"/>
      <c r="MWO3" s="45"/>
      <c r="MWP3" s="45"/>
      <c r="MWQ3" s="45"/>
      <c r="MWR3" s="45"/>
      <c r="MWS3" s="45"/>
      <c r="MWT3" s="45"/>
      <c r="MWU3" s="45"/>
      <c r="MWV3" s="45"/>
      <c r="MWW3" s="45"/>
      <c r="MWX3" s="45"/>
      <c r="MWY3" s="45"/>
      <c r="MWZ3" s="45"/>
      <c r="MXA3" s="45"/>
      <c r="MXB3" s="45"/>
      <c r="MXC3" s="45"/>
      <c r="MXD3" s="45"/>
      <c r="MXE3" s="45"/>
      <c r="MXF3" s="45"/>
      <c r="MXG3" s="45"/>
      <c r="MXH3" s="45"/>
      <c r="MXI3" s="45"/>
      <c r="MXJ3" s="45"/>
      <c r="MXK3" s="45"/>
      <c r="MXL3" s="45"/>
      <c r="MXM3" s="45"/>
      <c r="MXN3" s="45"/>
      <c r="MXO3" s="45"/>
      <c r="MXP3" s="45"/>
      <c r="MXQ3" s="45"/>
      <c r="MXR3" s="45"/>
      <c r="MXS3" s="45"/>
      <c r="MXT3" s="45"/>
      <c r="MXU3" s="45"/>
      <c r="MXV3" s="45"/>
      <c r="MXW3" s="45"/>
      <c r="MXX3" s="45"/>
      <c r="MXY3" s="45"/>
      <c r="MXZ3" s="45"/>
      <c r="MYA3" s="45"/>
      <c r="MYB3" s="45"/>
      <c r="MYC3" s="45"/>
      <c r="MYD3" s="45"/>
      <c r="MYE3" s="45"/>
      <c r="MYF3" s="45"/>
      <c r="MYG3" s="45"/>
      <c r="MYH3" s="45"/>
      <c r="MYI3" s="45"/>
      <c r="MYJ3" s="45"/>
      <c r="MYK3" s="45"/>
      <c r="MYL3" s="45"/>
      <c r="MYM3" s="45"/>
      <c r="MYN3" s="45"/>
      <c r="MYO3" s="45"/>
      <c r="MYP3" s="45"/>
      <c r="MYQ3" s="45"/>
      <c r="MYR3" s="45"/>
      <c r="MYS3" s="45"/>
      <c r="MYT3" s="45"/>
      <c r="MYU3" s="45"/>
      <c r="MYV3" s="45"/>
      <c r="MYW3" s="45"/>
      <c r="MYX3" s="45"/>
      <c r="MYY3" s="45"/>
      <c r="MYZ3" s="45"/>
      <c r="MZA3" s="45"/>
      <c r="MZB3" s="45"/>
      <c r="MZC3" s="45"/>
      <c r="MZD3" s="45"/>
      <c r="MZE3" s="45"/>
      <c r="MZF3" s="45"/>
      <c r="MZG3" s="45"/>
      <c r="MZH3" s="45"/>
      <c r="MZI3" s="45"/>
      <c r="MZJ3" s="45"/>
      <c r="MZK3" s="45"/>
      <c r="MZL3" s="45"/>
      <c r="MZM3" s="45"/>
      <c r="MZN3" s="45"/>
      <c r="MZO3" s="45"/>
      <c r="MZP3" s="45"/>
      <c r="MZQ3" s="45"/>
      <c r="MZR3" s="45"/>
      <c r="MZS3" s="45"/>
      <c r="MZT3" s="45"/>
      <c r="MZU3" s="45"/>
      <c r="MZV3" s="45"/>
      <c r="MZW3" s="45"/>
      <c r="MZX3" s="45"/>
      <c r="MZY3" s="45"/>
      <c r="MZZ3" s="45"/>
      <c r="NAA3" s="45"/>
      <c r="NAB3" s="45"/>
      <c r="NAC3" s="45"/>
      <c r="NAD3" s="45"/>
      <c r="NAE3" s="45"/>
      <c r="NAF3" s="45"/>
      <c r="NAG3" s="45"/>
      <c r="NAH3" s="45"/>
      <c r="NAI3" s="45"/>
      <c r="NAJ3" s="45"/>
      <c r="NAK3" s="45"/>
      <c r="NAL3" s="45"/>
      <c r="NAM3" s="45"/>
      <c r="NAN3" s="45"/>
      <c r="NAO3" s="45"/>
      <c r="NAP3" s="45"/>
      <c r="NAQ3" s="45"/>
      <c r="NAR3" s="45"/>
      <c r="NAS3" s="45"/>
      <c r="NAT3" s="45"/>
      <c r="NAU3" s="45"/>
      <c r="NAV3" s="45"/>
      <c r="NAW3" s="45"/>
      <c r="NAX3" s="45"/>
      <c r="NAY3" s="45"/>
      <c r="NAZ3" s="45"/>
      <c r="NBA3" s="45"/>
      <c r="NBB3" s="45"/>
      <c r="NBC3" s="45"/>
      <c r="NBD3" s="45"/>
      <c r="NBE3" s="45"/>
      <c r="NBF3" s="45"/>
      <c r="NBG3" s="45"/>
      <c r="NBH3" s="45"/>
      <c r="NBI3" s="45"/>
      <c r="NBJ3" s="45"/>
      <c r="NBK3" s="45"/>
      <c r="NBL3" s="45"/>
      <c r="NBM3" s="45"/>
      <c r="NBN3" s="45"/>
      <c r="NBO3" s="45"/>
      <c r="NBP3" s="45"/>
      <c r="NBQ3" s="45"/>
      <c r="NBR3" s="45"/>
      <c r="NBS3" s="45"/>
      <c r="NBT3" s="45"/>
      <c r="NBU3" s="45"/>
      <c r="NBV3" s="45"/>
      <c r="NBW3" s="45"/>
      <c r="NBX3" s="45"/>
      <c r="NBY3" s="45"/>
      <c r="NBZ3" s="45"/>
      <c r="NCA3" s="45"/>
      <c r="NCB3" s="45"/>
      <c r="NCC3" s="45"/>
      <c r="NCD3" s="45"/>
      <c r="NCE3" s="45"/>
      <c r="NCF3" s="45"/>
      <c r="NCG3" s="45"/>
      <c r="NCH3" s="45"/>
      <c r="NCI3" s="45"/>
      <c r="NCJ3" s="45"/>
      <c r="NCK3" s="45"/>
      <c r="NCL3" s="45"/>
      <c r="NCM3" s="45"/>
      <c r="NCN3" s="45"/>
      <c r="NCO3" s="45"/>
      <c r="NCP3" s="45"/>
      <c r="NCQ3" s="45"/>
      <c r="NCR3" s="45"/>
      <c r="NCS3" s="45"/>
      <c r="NCT3" s="45"/>
      <c r="NCU3" s="45"/>
      <c r="NCV3" s="45"/>
      <c r="NCW3" s="45"/>
      <c r="NCX3" s="45"/>
      <c r="NCY3" s="45"/>
      <c r="NCZ3" s="45"/>
      <c r="NDA3" s="45"/>
      <c r="NDB3" s="45"/>
      <c r="NDC3" s="45"/>
      <c r="NDD3" s="45"/>
      <c r="NDE3" s="45"/>
      <c r="NDF3" s="45"/>
      <c r="NDG3" s="45"/>
      <c r="NDH3" s="45"/>
      <c r="NDI3" s="45"/>
      <c r="NDJ3" s="45"/>
      <c r="NDK3" s="45"/>
      <c r="NDL3" s="45"/>
      <c r="NDM3" s="45"/>
      <c r="NDN3" s="45"/>
      <c r="NDO3" s="45"/>
      <c r="NDP3" s="45"/>
      <c r="NDQ3" s="45"/>
      <c r="NDR3" s="45"/>
      <c r="NDS3" s="45"/>
      <c r="NDT3" s="45"/>
      <c r="NDU3" s="45"/>
      <c r="NDV3" s="45"/>
      <c r="NDW3" s="45"/>
      <c r="NDX3" s="45"/>
      <c r="NDY3" s="45"/>
      <c r="NDZ3" s="45"/>
      <c r="NEA3" s="45"/>
      <c r="NEB3" s="45"/>
      <c r="NEC3" s="45"/>
      <c r="NED3" s="45"/>
      <c r="NEE3" s="45"/>
      <c r="NEF3" s="45"/>
      <c r="NEG3" s="45"/>
      <c r="NEH3" s="45"/>
      <c r="NEI3" s="45"/>
      <c r="NEJ3" s="45"/>
      <c r="NEK3" s="45"/>
      <c r="NEL3" s="45"/>
      <c r="NEM3" s="45"/>
      <c r="NEN3" s="45"/>
      <c r="NEO3" s="45"/>
      <c r="NEP3" s="45"/>
      <c r="NEQ3" s="45"/>
      <c r="NER3" s="45"/>
      <c r="NES3" s="45"/>
      <c r="NET3" s="45"/>
      <c r="NEU3" s="45"/>
      <c r="NEV3" s="45"/>
      <c r="NEW3" s="45"/>
      <c r="NEX3" s="45"/>
      <c r="NEY3" s="45"/>
      <c r="NEZ3" s="45"/>
      <c r="NFA3" s="45"/>
      <c r="NFB3" s="45"/>
      <c r="NFC3" s="45"/>
      <c r="NFD3" s="45"/>
      <c r="NFE3" s="45"/>
      <c r="NFF3" s="45"/>
      <c r="NFG3" s="45"/>
      <c r="NFH3" s="45"/>
      <c r="NFI3" s="45"/>
      <c r="NFJ3" s="45"/>
      <c r="NFK3" s="45"/>
      <c r="NFL3" s="45"/>
      <c r="NFM3" s="45"/>
      <c r="NFN3" s="45"/>
      <c r="NFO3" s="45"/>
      <c r="NFP3" s="45"/>
      <c r="NFQ3" s="45"/>
      <c r="NFR3" s="45"/>
      <c r="NFS3" s="45"/>
      <c r="NFT3" s="45"/>
      <c r="NFU3" s="45"/>
      <c r="NFV3" s="45"/>
      <c r="NFW3" s="45"/>
      <c r="NFX3" s="45"/>
      <c r="NFY3" s="45"/>
      <c r="NFZ3" s="45"/>
      <c r="NGA3" s="45"/>
      <c r="NGB3" s="45"/>
      <c r="NGC3" s="45"/>
      <c r="NGD3" s="45"/>
      <c r="NGE3" s="45"/>
      <c r="NGF3" s="45"/>
      <c r="NGG3" s="45"/>
      <c r="NGH3" s="45"/>
      <c r="NGI3" s="45"/>
      <c r="NGJ3" s="45"/>
      <c r="NGK3" s="45"/>
      <c r="NGL3" s="45"/>
      <c r="NGM3" s="45"/>
      <c r="NGN3" s="45"/>
      <c r="NGO3" s="45"/>
      <c r="NGP3" s="45"/>
      <c r="NGQ3" s="45"/>
      <c r="NGR3" s="45"/>
      <c r="NGS3" s="45"/>
      <c r="NGT3" s="45"/>
      <c r="NGU3" s="45"/>
      <c r="NGV3" s="45"/>
      <c r="NGW3" s="45"/>
      <c r="NGX3" s="45"/>
      <c r="NGY3" s="45"/>
      <c r="NGZ3" s="45"/>
      <c r="NHA3" s="45"/>
      <c r="NHB3" s="45"/>
      <c r="NHC3" s="45"/>
      <c r="NHD3" s="45"/>
      <c r="NHE3" s="45"/>
      <c r="NHF3" s="45"/>
      <c r="NHG3" s="45"/>
      <c r="NHH3" s="45"/>
      <c r="NHI3" s="45"/>
      <c r="NHJ3" s="45"/>
      <c r="NHK3" s="45"/>
      <c r="NHL3" s="45"/>
      <c r="NHM3" s="45"/>
      <c r="NHN3" s="45"/>
      <c r="NHO3" s="45"/>
      <c r="NHP3" s="45"/>
      <c r="NHQ3" s="45"/>
      <c r="NHR3" s="45"/>
      <c r="NHS3" s="45"/>
      <c r="NHT3" s="45"/>
      <c r="NHU3" s="45"/>
      <c r="NHV3" s="45"/>
      <c r="NHW3" s="45"/>
      <c r="NHX3" s="45"/>
      <c r="NHY3" s="45"/>
      <c r="NHZ3" s="45"/>
      <c r="NIA3" s="45"/>
      <c r="NIB3" s="45"/>
      <c r="NIC3" s="45"/>
      <c r="NID3" s="45"/>
      <c r="NIE3" s="45"/>
      <c r="NIF3" s="45"/>
      <c r="NIG3" s="45"/>
      <c r="NIH3" s="45"/>
      <c r="NII3" s="45"/>
      <c r="NIJ3" s="45"/>
      <c r="NIK3" s="45"/>
      <c r="NIL3" s="45"/>
      <c r="NIM3" s="45"/>
      <c r="NIN3" s="45"/>
      <c r="NIO3" s="45"/>
      <c r="NIP3" s="45"/>
      <c r="NIQ3" s="45"/>
      <c r="NIR3" s="45"/>
      <c r="NIS3" s="45"/>
      <c r="NIT3" s="45"/>
      <c r="NIU3" s="45"/>
      <c r="NIV3" s="45"/>
      <c r="NIW3" s="45"/>
      <c r="NIX3" s="45"/>
      <c r="NIY3" s="45"/>
      <c r="NIZ3" s="45"/>
      <c r="NJA3" s="45"/>
      <c r="NJB3" s="45"/>
      <c r="NJC3" s="45"/>
      <c r="NJD3" s="45"/>
      <c r="NJE3" s="45"/>
      <c r="NJF3" s="45"/>
      <c r="NJG3" s="45"/>
      <c r="NJH3" s="45"/>
      <c r="NJI3" s="45"/>
      <c r="NJJ3" s="45"/>
      <c r="NJK3" s="45"/>
      <c r="NJL3" s="45"/>
      <c r="NJM3" s="45"/>
      <c r="NJN3" s="45"/>
      <c r="NJO3" s="45"/>
      <c r="NJP3" s="45"/>
      <c r="NJQ3" s="45"/>
      <c r="NJR3" s="45"/>
      <c r="NJS3" s="45"/>
      <c r="NJT3" s="45"/>
      <c r="NJU3" s="45"/>
      <c r="NJV3" s="45"/>
      <c r="NJW3" s="45"/>
      <c r="NJX3" s="45"/>
      <c r="NJY3" s="45"/>
      <c r="NJZ3" s="45"/>
      <c r="NKA3" s="45"/>
      <c r="NKB3" s="45"/>
      <c r="NKC3" s="45"/>
      <c r="NKD3" s="45"/>
      <c r="NKE3" s="45"/>
      <c r="NKF3" s="45"/>
      <c r="NKG3" s="45"/>
      <c r="NKH3" s="45"/>
      <c r="NKI3" s="45"/>
      <c r="NKJ3" s="45"/>
      <c r="NKK3" s="45"/>
      <c r="NKL3" s="45"/>
      <c r="NKM3" s="45"/>
      <c r="NKN3" s="45"/>
      <c r="NKO3" s="45"/>
      <c r="NKP3" s="45"/>
      <c r="NKQ3" s="45"/>
      <c r="NKR3" s="45"/>
      <c r="NKS3" s="45"/>
      <c r="NKT3" s="45"/>
      <c r="NKU3" s="45"/>
      <c r="NKV3" s="45"/>
      <c r="NKW3" s="45"/>
      <c r="NKX3" s="45"/>
      <c r="NKY3" s="45"/>
      <c r="NKZ3" s="45"/>
      <c r="NLA3" s="45"/>
      <c r="NLB3" s="45"/>
      <c r="NLC3" s="45"/>
      <c r="NLD3" s="45"/>
      <c r="NLE3" s="45"/>
      <c r="NLF3" s="45"/>
      <c r="NLG3" s="45"/>
      <c r="NLH3" s="45"/>
      <c r="NLI3" s="45"/>
      <c r="NLJ3" s="45"/>
      <c r="NLK3" s="45"/>
      <c r="NLL3" s="45"/>
      <c r="NLM3" s="45"/>
      <c r="NLN3" s="45"/>
      <c r="NLO3" s="45"/>
      <c r="NLP3" s="45"/>
      <c r="NLQ3" s="45"/>
      <c r="NLR3" s="45"/>
      <c r="NLS3" s="45"/>
      <c r="NLT3" s="45"/>
      <c r="NLU3" s="45"/>
      <c r="NLV3" s="45"/>
      <c r="NLW3" s="45"/>
      <c r="NLX3" s="45"/>
      <c r="NLY3" s="45"/>
      <c r="NLZ3" s="45"/>
      <c r="NMA3" s="45"/>
      <c r="NMB3" s="45"/>
      <c r="NMC3" s="45"/>
      <c r="NMD3" s="45"/>
      <c r="NME3" s="45"/>
      <c r="NMF3" s="45"/>
      <c r="NMG3" s="45"/>
      <c r="NMH3" s="45"/>
      <c r="NMI3" s="45"/>
      <c r="NMJ3" s="45"/>
      <c r="NMK3" s="45"/>
      <c r="NML3" s="45"/>
      <c r="NMM3" s="45"/>
      <c r="NMN3" s="45"/>
      <c r="NMO3" s="45"/>
      <c r="NMP3" s="45"/>
      <c r="NMQ3" s="45"/>
      <c r="NMR3" s="45"/>
      <c r="NMS3" s="45"/>
      <c r="NMT3" s="45"/>
      <c r="NMU3" s="45"/>
      <c r="NMV3" s="45"/>
      <c r="NMW3" s="45"/>
      <c r="NMX3" s="45"/>
      <c r="NMY3" s="45"/>
      <c r="NMZ3" s="45"/>
      <c r="NNA3" s="45"/>
      <c r="NNB3" s="45"/>
      <c r="NNC3" s="45"/>
      <c r="NND3" s="45"/>
      <c r="NNE3" s="45"/>
      <c r="NNF3" s="45"/>
      <c r="NNG3" s="45"/>
      <c r="NNH3" s="45"/>
      <c r="NNI3" s="45"/>
      <c r="NNJ3" s="45"/>
      <c r="NNK3" s="45"/>
      <c r="NNL3" s="45"/>
      <c r="NNM3" s="45"/>
      <c r="NNN3" s="45"/>
      <c r="NNO3" s="45"/>
      <c r="NNP3" s="45"/>
      <c r="NNQ3" s="45"/>
      <c r="NNR3" s="45"/>
      <c r="NNS3" s="45"/>
      <c r="NNT3" s="45"/>
      <c r="NNU3" s="45"/>
      <c r="NNV3" s="45"/>
      <c r="NNW3" s="45"/>
      <c r="NNX3" s="45"/>
      <c r="NNY3" s="45"/>
      <c r="NNZ3" s="45"/>
      <c r="NOA3" s="45"/>
      <c r="NOB3" s="45"/>
      <c r="NOC3" s="45"/>
      <c r="NOD3" s="45"/>
      <c r="NOE3" s="45"/>
      <c r="NOF3" s="45"/>
      <c r="NOG3" s="45"/>
      <c r="NOH3" s="45"/>
      <c r="NOI3" s="45"/>
      <c r="NOJ3" s="45"/>
      <c r="NOK3" s="45"/>
      <c r="NOL3" s="45"/>
      <c r="NOM3" s="45"/>
      <c r="NON3" s="45"/>
      <c r="NOO3" s="45"/>
      <c r="NOP3" s="45"/>
      <c r="NOQ3" s="45"/>
      <c r="NOR3" s="45"/>
      <c r="NOS3" s="45"/>
      <c r="NOT3" s="45"/>
      <c r="NOU3" s="45"/>
      <c r="NOV3" s="45"/>
      <c r="NOW3" s="45"/>
      <c r="NOX3" s="45"/>
      <c r="NOY3" s="45"/>
      <c r="NOZ3" s="45"/>
      <c r="NPA3" s="45"/>
      <c r="NPB3" s="45"/>
      <c r="NPC3" s="45"/>
      <c r="NPD3" s="45"/>
      <c r="NPE3" s="45"/>
      <c r="NPF3" s="45"/>
      <c r="NPG3" s="45"/>
      <c r="NPH3" s="45"/>
      <c r="NPI3" s="45"/>
      <c r="NPJ3" s="45"/>
      <c r="NPK3" s="45"/>
      <c r="NPL3" s="45"/>
      <c r="NPM3" s="45"/>
      <c r="NPN3" s="45"/>
      <c r="NPO3" s="45"/>
      <c r="NPP3" s="45"/>
      <c r="NPQ3" s="45"/>
      <c r="NPR3" s="45"/>
      <c r="NPS3" s="45"/>
      <c r="NPT3" s="45"/>
      <c r="NPU3" s="45"/>
      <c r="NPV3" s="45"/>
      <c r="NPW3" s="45"/>
      <c r="NPX3" s="45"/>
      <c r="NPY3" s="45"/>
      <c r="NPZ3" s="45"/>
      <c r="NQA3" s="45"/>
      <c r="NQB3" s="45"/>
      <c r="NQC3" s="45"/>
      <c r="NQD3" s="45"/>
      <c r="NQE3" s="45"/>
      <c r="NQF3" s="45"/>
      <c r="NQG3" s="45"/>
      <c r="NQH3" s="45"/>
      <c r="NQI3" s="45"/>
      <c r="NQJ3" s="45"/>
      <c r="NQK3" s="45"/>
      <c r="NQL3" s="45"/>
      <c r="NQM3" s="45"/>
      <c r="NQN3" s="45"/>
      <c r="NQO3" s="45"/>
      <c r="NQP3" s="45"/>
      <c r="NQQ3" s="45"/>
      <c r="NQR3" s="45"/>
      <c r="NQS3" s="45"/>
      <c r="NQT3" s="45"/>
      <c r="NQU3" s="45"/>
      <c r="NQV3" s="45"/>
      <c r="NQW3" s="45"/>
      <c r="NQX3" s="45"/>
      <c r="NQY3" s="45"/>
      <c r="NQZ3" s="45"/>
      <c r="NRA3" s="45"/>
      <c r="NRB3" s="45"/>
      <c r="NRC3" s="45"/>
      <c r="NRD3" s="45"/>
      <c r="NRE3" s="45"/>
      <c r="NRF3" s="45"/>
      <c r="NRG3" s="45"/>
      <c r="NRH3" s="45"/>
      <c r="NRI3" s="45"/>
      <c r="NRJ3" s="45"/>
      <c r="NRK3" s="45"/>
      <c r="NRL3" s="45"/>
      <c r="NRM3" s="45"/>
      <c r="NRN3" s="45"/>
      <c r="NRO3" s="45"/>
      <c r="NRP3" s="45"/>
      <c r="NRQ3" s="45"/>
      <c r="NRR3" s="45"/>
      <c r="NRS3" s="45"/>
      <c r="NRT3" s="45"/>
      <c r="NRU3" s="45"/>
      <c r="NRV3" s="45"/>
      <c r="NRW3" s="45"/>
      <c r="NRX3" s="45"/>
      <c r="NRY3" s="45"/>
      <c r="NRZ3" s="45"/>
      <c r="NSA3" s="45"/>
      <c r="NSB3" s="45"/>
      <c r="NSC3" s="45"/>
      <c r="NSD3" s="45"/>
      <c r="NSE3" s="45"/>
      <c r="NSF3" s="45"/>
      <c r="NSG3" s="45"/>
      <c r="NSH3" s="45"/>
      <c r="NSI3" s="45"/>
      <c r="NSJ3" s="45"/>
      <c r="NSK3" s="45"/>
      <c r="NSL3" s="45"/>
      <c r="NSM3" s="45"/>
      <c r="NSN3" s="45"/>
      <c r="NSO3" s="45"/>
      <c r="NSP3" s="45"/>
      <c r="NSQ3" s="45"/>
      <c r="NSR3" s="45"/>
      <c r="NSS3" s="45"/>
      <c r="NST3" s="45"/>
      <c r="NSU3" s="45"/>
      <c r="NSV3" s="45"/>
      <c r="NSW3" s="45"/>
      <c r="NSX3" s="45"/>
      <c r="NSY3" s="45"/>
      <c r="NSZ3" s="45"/>
      <c r="NTA3" s="45"/>
      <c r="NTB3" s="45"/>
      <c r="NTC3" s="45"/>
      <c r="NTD3" s="45"/>
      <c r="NTE3" s="45"/>
      <c r="NTF3" s="45"/>
      <c r="NTG3" s="45"/>
      <c r="NTH3" s="45"/>
      <c r="NTI3" s="45"/>
      <c r="NTJ3" s="45"/>
      <c r="NTK3" s="45"/>
      <c r="NTL3" s="45"/>
      <c r="NTM3" s="45"/>
      <c r="NTN3" s="45"/>
      <c r="NTO3" s="45"/>
      <c r="NTP3" s="45"/>
      <c r="NTQ3" s="45"/>
      <c r="NTR3" s="45"/>
      <c r="NTS3" s="45"/>
      <c r="NTT3" s="45"/>
      <c r="NTU3" s="45"/>
      <c r="NTV3" s="45"/>
      <c r="NTW3" s="45"/>
      <c r="NTX3" s="45"/>
      <c r="NTY3" s="45"/>
      <c r="NTZ3" s="45"/>
      <c r="NUA3" s="45"/>
      <c r="NUB3" s="45"/>
      <c r="NUC3" s="45"/>
      <c r="NUD3" s="45"/>
      <c r="NUE3" s="45"/>
      <c r="NUF3" s="45"/>
      <c r="NUG3" s="45"/>
      <c r="NUH3" s="45"/>
      <c r="NUI3" s="45"/>
      <c r="NUJ3" s="45"/>
      <c r="NUK3" s="45"/>
      <c r="NUL3" s="45"/>
      <c r="NUM3" s="45"/>
      <c r="NUN3" s="45"/>
      <c r="NUO3" s="45"/>
      <c r="NUP3" s="45"/>
      <c r="NUQ3" s="45"/>
      <c r="NUR3" s="45"/>
      <c r="NUS3" s="45"/>
      <c r="NUT3" s="45"/>
      <c r="NUU3" s="45"/>
      <c r="NUV3" s="45"/>
      <c r="NUW3" s="45"/>
      <c r="NUX3" s="45"/>
      <c r="NUY3" s="45"/>
      <c r="NUZ3" s="45"/>
      <c r="NVA3" s="45"/>
      <c r="NVB3" s="45"/>
      <c r="NVC3" s="45"/>
      <c r="NVD3" s="45"/>
      <c r="NVE3" s="45"/>
      <c r="NVF3" s="45"/>
      <c r="NVG3" s="45"/>
      <c r="NVH3" s="45"/>
      <c r="NVI3" s="45"/>
      <c r="NVJ3" s="45"/>
      <c r="NVK3" s="45"/>
      <c r="NVL3" s="45"/>
      <c r="NVM3" s="45"/>
      <c r="NVN3" s="45"/>
      <c r="NVO3" s="45"/>
      <c r="NVP3" s="45"/>
      <c r="NVQ3" s="45"/>
      <c r="NVR3" s="45"/>
      <c r="NVS3" s="45"/>
      <c r="NVT3" s="45"/>
      <c r="NVU3" s="45"/>
      <c r="NVV3" s="45"/>
      <c r="NVW3" s="45"/>
      <c r="NVX3" s="45"/>
      <c r="NVY3" s="45"/>
      <c r="NVZ3" s="45"/>
      <c r="NWA3" s="45"/>
      <c r="NWB3" s="45"/>
      <c r="NWC3" s="45"/>
      <c r="NWD3" s="45"/>
      <c r="NWE3" s="45"/>
      <c r="NWF3" s="45"/>
      <c r="NWG3" s="45"/>
      <c r="NWH3" s="45"/>
      <c r="NWI3" s="45"/>
      <c r="NWJ3" s="45"/>
      <c r="NWK3" s="45"/>
      <c r="NWL3" s="45"/>
      <c r="NWM3" s="45"/>
      <c r="NWN3" s="45"/>
      <c r="NWO3" s="45"/>
      <c r="NWP3" s="45"/>
      <c r="NWQ3" s="45"/>
      <c r="NWR3" s="45"/>
      <c r="NWS3" s="45"/>
      <c r="NWT3" s="45"/>
      <c r="NWU3" s="45"/>
      <c r="NWV3" s="45"/>
      <c r="NWW3" s="45"/>
      <c r="NWX3" s="45"/>
      <c r="NWY3" s="45"/>
      <c r="NWZ3" s="45"/>
      <c r="NXA3" s="45"/>
      <c r="NXB3" s="45"/>
      <c r="NXC3" s="45"/>
      <c r="NXD3" s="45"/>
      <c r="NXE3" s="45"/>
      <c r="NXF3" s="45"/>
      <c r="NXG3" s="45"/>
      <c r="NXH3" s="45"/>
      <c r="NXI3" s="45"/>
      <c r="NXJ3" s="45"/>
      <c r="NXK3" s="45"/>
      <c r="NXL3" s="45"/>
      <c r="NXM3" s="45"/>
      <c r="NXN3" s="45"/>
      <c r="NXO3" s="45"/>
      <c r="NXP3" s="45"/>
      <c r="NXQ3" s="45"/>
      <c r="NXR3" s="45"/>
      <c r="NXS3" s="45"/>
      <c r="NXT3" s="45"/>
      <c r="NXU3" s="45"/>
      <c r="NXV3" s="45"/>
      <c r="NXW3" s="45"/>
      <c r="NXX3" s="45"/>
      <c r="NXY3" s="45"/>
      <c r="NXZ3" s="45"/>
      <c r="NYA3" s="45"/>
      <c r="NYB3" s="45"/>
      <c r="NYC3" s="45"/>
      <c r="NYD3" s="45"/>
      <c r="NYE3" s="45"/>
      <c r="NYF3" s="45"/>
      <c r="NYG3" s="45"/>
      <c r="NYH3" s="45"/>
      <c r="NYI3" s="45"/>
      <c r="NYJ3" s="45"/>
      <c r="NYK3" s="45"/>
      <c r="NYL3" s="45"/>
      <c r="NYM3" s="45"/>
      <c r="NYN3" s="45"/>
      <c r="NYO3" s="45"/>
      <c r="NYP3" s="45"/>
      <c r="NYQ3" s="45"/>
      <c r="NYR3" s="45"/>
      <c r="NYS3" s="45"/>
      <c r="NYT3" s="45"/>
      <c r="NYU3" s="45"/>
      <c r="NYV3" s="45"/>
      <c r="NYW3" s="45"/>
      <c r="NYX3" s="45"/>
      <c r="NYY3" s="45"/>
      <c r="NYZ3" s="45"/>
      <c r="NZA3" s="45"/>
      <c r="NZB3" s="45"/>
      <c r="NZC3" s="45"/>
      <c r="NZD3" s="45"/>
      <c r="NZE3" s="45"/>
      <c r="NZF3" s="45"/>
      <c r="NZG3" s="45"/>
      <c r="NZH3" s="45"/>
      <c r="NZI3" s="45"/>
      <c r="NZJ3" s="45"/>
      <c r="NZK3" s="45"/>
      <c r="NZL3" s="45"/>
      <c r="NZM3" s="45"/>
      <c r="NZN3" s="45"/>
      <c r="NZO3" s="45"/>
      <c r="NZP3" s="45"/>
      <c r="NZQ3" s="45"/>
      <c r="NZR3" s="45"/>
      <c r="NZS3" s="45"/>
      <c r="NZT3" s="45"/>
      <c r="NZU3" s="45"/>
      <c r="NZV3" s="45"/>
      <c r="NZW3" s="45"/>
      <c r="NZX3" s="45"/>
      <c r="NZY3" s="45"/>
      <c r="NZZ3" s="45"/>
      <c r="OAA3" s="45"/>
      <c r="OAB3" s="45"/>
      <c r="OAC3" s="45"/>
      <c r="OAD3" s="45"/>
      <c r="OAE3" s="45"/>
      <c r="OAF3" s="45"/>
      <c r="OAG3" s="45"/>
      <c r="OAH3" s="45"/>
      <c r="OAI3" s="45"/>
      <c r="OAJ3" s="45"/>
      <c r="OAK3" s="45"/>
      <c r="OAL3" s="45"/>
      <c r="OAM3" s="45"/>
      <c r="OAN3" s="45"/>
      <c r="OAO3" s="45"/>
      <c r="OAP3" s="45"/>
      <c r="OAQ3" s="45"/>
      <c r="OAR3" s="45"/>
      <c r="OAS3" s="45"/>
      <c r="OAT3" s="45"/>
      <c r="OAU3" s="45"/>
      <c r="OAV3" s="45"/>
      <c r="OAW3" s="45"/>
      <c r="OAX3" s="45"/>
      <c r="OAY3" s="45"/>
      <c r="OAZ3" s="45"/>
      <c r="OBA3" s="45"/>
      <c r="OBB3" s="45"/>
      <c r="OBC3" s="45"/>
      <c r="OBD3" s="45"/>
      <c r="OBE3" s="45"/>
      <c r="OBF3" s="45"/>
      <c r="OBG3" s="45"/>
      <c r="OBH3" s="45"/>
      <c r="OBI3" s="45"/>
      <c r="OBJ3" s="45"/>
      <c r="OBK3" s="45"/>
      <c r="OBL3" s="45"/>
      <c r="OBM3" s="45"/>
      <c r="OBN3" s="45"/>
      <c r="OBO3" s="45"/>
      <c r="OBP3" s="45"/>
      <c r="OBQ3" s="45"/>
      <c r="OBR3" s="45"/>
      <c r="OBS3" s="45"/>
      <c r="OBT3" s="45"/>
      <c r="OBU3" s="45"/>
      <c r="OBV3" s="45"/>
      <c r="OBW3" s="45"/>
      <c r="OBX3" s="45"/>
      <c r="OBY3" s="45"/>
      <c r="OBZ3" s="45"/>
      <c r="OCA3" s="45"/>
      <c r="OCB3" s="45"/>
      <c r="OCC3" s="45"/>
      <c r="OCD3" s="45"/>
      <c r="OCE3" s="45"/>
      <c r="OCF3" s="45"/>
      <c r="OCG3" s="45"/>
      <c r="OCH3" s="45"/>
      <c r="OCI3" s="45"/>
      <c r="OCJ3" s="45"/>
      <c r="OCK3" s="45"/>
      <c r="OCL3" s="45"/>
      <c r="OCM3" s="45"/>
      <c r="OCN3" s="45"/>
      <c r="OCO3" s="45"/>
      <c r="OCP3" s="45"/>
      <c r="OCQ3" s="45"/>
      <c r="OCR3" s="45"/>
      <c r="OCS3" s="45"/>
      <c r="OCT3" s="45"/>
      <c r="OCU3" s="45"/>
      <c r="OCV3" s="45"/>
      <c r="OCW3" s="45"/>
      <c r="OCX3" s="45"/>
      <c r="OCY3" s="45"/>
      <c r="OCZ3" s="45"/>
      <c r="ODA3" s="45"/>
      <c r="ODB3" s="45"/>
      <c r="ODC3" s="45"/>
      <c r="ODD3" s="45"/>
      <c r="ODE3" s="45"/>
      <c r="ODF3" s="45"/>
      <c r="ODG3" s="45"/>
      <c r="ODH3" s="45"/>
      <c r="ODI3" s="45"/>
      <c r="ODJ3" s="45"/>
      <c r="ODK3" s="45"/>
      <c r="ODL3" s="45"/>
      <c r="ODM3" s="45"/>
      <c r="ODN3" s="45"/>
      <c r="ODO3" s="45"/>
      <c r="ODP3" s="45"/>
      <c r="ODQ3" s="45"/>
      <c r="ODR3" s="45"/>
      <c r="ODS3" s="45"/>
      <c r="ODT3" s="45"/>
      <c r="ODU3" s="45"/>
      <c r="ODV3" s="45"/>
      <c r="ODW3" s="45"/>
      <c r="ODX3" s="45"/>
      <c r="ODY3" s="45"/>
      <c r="ODZ3" s="45"/>
      <c r="OEA3" s="45"/>
      <c r="OEB3" s="45"/>
      <c r="OEC3" s="45"/>
      <c r="OED3" s="45"/>
      <c r="OEE3" s="45"/>
      <c r="OEF3" s="45"/>
      <c r="OEG3" s="45"/>
      <c r="OEH3" s="45"/>
      <c r="OEI3" s="45"/>
      <c r="OEJ3" s="45"/>
      <c r="OEK3" s="45"/>
      <c r="OEL3" s="45"/>
      <c r="OEM3" s="45"/>
      <c r="OEN3" s="45"/>
      <c r="OEO3" s="45"/>
      <c r="OEP3" s="45"/>
      <c r="OEQ3" s="45"/>
      <c r="OER3" s="45"/>
      <c r="OES3" s="45"/>
      <c r="OET3" s="45"/>
      <c r="OEU3" s="45"/>
      <c r="OEV3" s="45"/>
      <c r="OEW3" s="45"/>
      <c r="OEX3" s="45"/>
      <c r="OEY3" s="45"/>
      <c r="OEZ3" s="45"/>
      <c r="OFA3" s="45"/>
      <c r="OFB3" s="45"/>
      <c r="OFC3" s="45"/>
      <c r="OFD3" s="45"/>
      <c r="OFE3" s="45"/>
      <c r="OFF3" s="45"/>
      <c r="OFG3" s="45"/>
      <c r="OFH3" s="45"/>
      <c r="OFI3" s="45"/>
      <c r="OFJ3" s="45"/>
      <c r="OFK3" s="45"/>
      <c r="OFL3" s="45"/>
      <c r="OFM3" s="45"/>
      <c r="OFN3" s="45"/>
      <c r="OFO3" s="45"/>
      <c r="OFP3" s="45"/>
      <c r="OFQ3" s="45"/>
      <c r="OFR3" s="45"/>
      <c r="OFS3" s="45"/>
      <c r="OFT3" s="45"/>
      <c r="OFU3" s="45"/>
      <c r="OFV3" s="45"/>
      <c r="OFW3" s="45"/>
      <c r="OFX3" s="45"/>
      <c r="OFY3" s="45"/>
      <c r="OFZ3" s="45"/>
      <c r="OGA3" s="45"/>
      <c r="OGB3" s="45"/>
      <c r="OGC3" s="45"/>
      <c r="OGD3" s="45"/>
      <c r="OGE3" s="45"/>
      <c r="OGF3" s="45"/>
      <c r="OGG3" s="45"/>
      <c r="OGH3" s="45"/>
      <c r="OGI3" s="45"/>
      <c r="OGJ3" s="45"/>
      <c r="OGK3" s="45"/>
      <c r="OGL3" s="45"/>
      <c r="OGM3" s="45"/>
      <c r="OGN3" s="45"/>
      <c r="OGO3" s="45"/>
      <c r="OGP3" s="45"/>
      <c r="OGQ3" s="45"/>
      <c r="OGR3" s="45"/>
      <c r="OGS3" s="45"/>
      <c r="OGT3" s="45"/>
      <c r="OGU3" s="45"/>
      <c r="OGV3" s="45"/>
      <c r="OGW3" s="45"/>
      <c r="OGX3" s="45"/>
      <c r="OGY3" s="45"/>
      <c r="OGZ3" s="45"/>
      <c r="OHA3" s="45"/>
      <c r="OHB3" s="45"/>
      <c r="OHC3" s="45"/>
      <c r="OHD3" s="45"/>
      <c r="OHE3" s="45"/>
      <c r="OHF3" s="45"/>
      <c r="OHG3" s="45"/>
      <c r="OHH3" s="45"/>
      <c r="OHI3" s="45"/>
      <c r="OHJ3" s="45"/>
      <c r="OHK3" s="45"/>
      <c r="OHL3" s="45"/>
      <c r="OHM3" s="45"/>
      <c r="OHN3" s="45"/>
      <c r="OHO3" s="45"/>
      <c r="OHP3" s="45"/>
      <c r="OHQ3" s="45"/>
      <c r="OHR3" s="45"/>
      <c r="OHS3" s="45"/>
      <c r="OHT3" s="45"/>
      <c r="OHU3" s="45"/>
      <c r="OHV3" s="45"/>
      <c r="OHW3" s="45"/>
      <c r="OHX3" s="45"/>
      <c r="OHY3" s="45"/>
      <c r="OHZ3" s="45"/>
      <c r="OIA3" s="45"/>
      <c r="OIB3" s="45"/>
      <c r="OIC3" s="45"/>
      <c r="OID3" s="45"/>
      <c r="OIE3" s="45"/>
      <c r="OIF3" s="45"/>
      <c r="OIG3" s="45"/>
      <c r="OIH3" s="45"/>
      <c r="OII3" s="45"/>
      <c r="OIJ3" s="45"/>
      <c r="OIK3" s="45"/>
      <c r="OIL3" s="45"/>
      <c r="OIM3" s="45"/>
      <c r="OIN3" s="45"/>
      <c r="OIO3" s="45"/>
      <c r="OIP3" s="45"/>
      <c r="OIQ3" s="45"/>
      <c r="OIR3" s="45"/>
      <c r="OIS3" s="45"/>
      <c r="OIT3" s="45"/>
      <c r="OIU3" s="45"/>
      <c r="OIV3" s="45"/>
      <c r="OIW3" s="45"/>
      <c r="OIX3" s="45"/>
      <c r="OIY3" s="45"/>
      <c r="OIZ3" s="45"/>
      <c r="OJA3" s="45"/>
      <c r="OJB3" s="45"/>
      <c r="OJC3" s="45"/>
      <c r="OJD3" s="45"/>
      <c r="OJE3" s="45"/>
      <c r="OJF3" s="45"/>
      <c r="OJG3" s="45"/>
      <c r="OJH3" s="45"/>
      <c r="OJI3" s="45"/>
      <c r="OJJ3" s="45"/>
      <c r="OJK3" s="45"/>
      <c r="OJL3" s="45"/>
      <c r="OJM3" s="45"/>
      <c r="OJN3" s="45"/>
      <c r="OJO3" s="45"/>
      <c r="OJP3" s="45"/>
      <c r="OJQ3" s="45"/>
      <c r="OJR3" s="45"/>
      <c r="OJS3" s="45"/>
      <c r="OJT3" s="45"/>
      <c r="OJU3" s="45"/>
      <c r="OJV3" s="45"/>
      <c r="OJW3" s="45"/>
      <c r="OJX3" s="45"/>
      <c r="OJY3" s="45"/>
      <c r="OJZ3" s="45"/>
      <c r="OKA3" s="45"/>
      <c r="OKB3" s="45"/>
      <c r="OKC3" s="45"/>
      <c r="OKD3" s="45"/>
      <c r="OKE3" s="45"/>
      <c r="OKF3" s="45"/>
      <c r="OKG3" s="45"/>
      <c r="OKH3" s="45"/>
      <c r="OKI3" s="45"/>
      <c r="OKJ3" s="45"/>
      <c r="OKK3" s="45"/>
      <c r="OKL3" s="45"/>
      <c r="OKM3" s="45"/>
      <c r="OKN3" s="45"/>
      <c r="OKO3" s="45"/>
      <c r="OKP3" s="45"/>
      <c r="OKQ3" s="45"/>
      <c r="OKR3" s="45"/>
      <c r="OKS3" s="45"/>
      <c r="OKT3" s="45"/>
      <c r="OKU3" s="45"/>
      <c r="OKV3" s="45"/>
      <c r="OKW3" s="45"/>
      <c r="OKX3" s="45"/>
      <c r="OKY3" s="45"/>
      <c r="OKZ3" s="45"/>
      <c r="OLA3" s="45"/>
      <c r="OLB3" s="45"/>
      <c r="OLC3" s="45"/>
      <c r="OLD3" s="45"/>
      <c r="OLE3" s="45"/>
      <c r="OLF3" s="45"/>
      <c r="OLG3" s="45"/>
      <c r="OLH3" s="45"/>
      <c r="OLI3" s="45"/>
      <c r="OLJ3" s="45"/>
      <c r="OLK3" s="45"/>
      <c r="OLL3" s="45"/>
      <c r="OLM3" s="45"/>
      <c r="OLN3" s="45"/>
      <c r="OLO3" s="45"/>
      <c r="OLP3" s="45"/>
      <c r="OLQ3" s="45"/>
      <c r="OLR3" s="45"/>
      <c r="OLS3" s="45"/>
      <c r="OLT3" s="45"/>
      <c r="OLU3" s="45"/>
      <c r="OLV3" s="45"/>
      <c r="OLW3" s="45"/>
      <c r="OLX3" s="45"/>
      <c r="OLY3" s="45"/>
      <c r="OLZ3" s="45"/>
      <c r="OMA3" s="45"/>
      <c r="OMB3" s="45"/>
      <c r="OMC3" s="45"/>
      <c r="OMD3" s="45"/>
      <c r="OME3" s="45"/>
      <c r="OMF3" s="45"/>
      <c r="OMG3" s="45"/>
      <c r="OMH3" s="45"/>
      <c r="OMI3" s="45"/>
      <c r="OMJ3" s="45"/>
      <c r="OMK3" s="45"/>
      <c r="OML3" s="45"/>
      <c r="OMM3" s="45"/>
      <c r="OMN3" s="45"/>
      <c r="OMO3" s="45"/>
      <c r="OMP3" s="45"/>
      <c r="OMQ3" s="45"/>
      <c r="OMR3" s="45"/>
      <c r="OMS3" s="45"/>
      <c r="OMT3" s="45"/>
      <c r="OMU3" s="45"/>
      <c r="OMV3" s="45"/>
      <c r="OMW3" s="45"/>
      <c r="OMX3" s="45"/>
      <c r="OMY3" s="45"/>
      <c r="OMZ3" s="45"/>
      <c r="ONA3" s="45"/>
      <c r="ONB3" s="45"/>
      <c r="ONC3" s="45"/>
      <c r="OND3" s="45"/>
      <c r="ONE3" s="45"/>
      <c r="ONF3" s="45"/>
      <c r="ONG3" s="45"/>
      <c r="ONH3" s="45"/>
      <c r="ONI3" s="45"/>
      <c r="ONJ3" s="45"/>
      <c r="ONK3" s="45"/>
      <c r="ONL3" s="45"/>
      <c r="ONM3" s="45"/>
      <c r="ONN3" s="45"/>
      <c r="ONO3" s="45"/>
      <c r="ONP3" s="45"/>
      <c r="ONQ3" s="45"/>
      <c r="ONR3" s="45"/>
      <c r="ONS3" s="45"/>
      <c r="ONT3" s="45"/>
      <c r="ONU3" s="45"/>
      <c r="ONV3" s="45"/>
      <c r="ONW3" s="45"/>
      <c r="ONX3" s="45"/>
      <c r="ONY3" s="45"/>
      <c r="ONZ3" s="45"/>
      <c r="OOA3" s="45"/>
      <c r="OOB3" s="45"/>
      <c r="OOC3" s="45"/>
      <c r="OOD3" s="45"/>
      <c r="OOE3" s="45"/>
      <c r="OOF3" s="45"/>
      <c r="OOG3" s="45"/>
      <c r="OOH3" s="45"/>
      <c r="OOI3" s="45"/>
      <c r="OOJ3" s="45"/>
      <c r="OOK3" s="45"/>
      <c r="OOL3" s="45"/>
      <c r="OOM3" s="45"/>
      <c r="OON3" s="45"/>
      <c r="OOO3" s="45"/>
      <c r="OOP3" s="45"/>
      <c r="OOQ3" s="45"/>
      <c r="OOR3" s="45"/>
      <c r="OOS3" s="45"/>
      <c r="OOT3" s="45"/>
      <c r="OOU3" s="45"/>
      <c r="OOV3" s="45"/>
      <c r="OOW3" s="45"/>
      <c r="OOX3" s="45"/>
      <c r="OOY3" s="45"/>
      <c r="OOZ3" s="45"/>
      <c r="OPA3" s="45"/>
      <c r="OPB3" s="45"/>
      <c r="OPC3" s="45"/>
      <c r="OPD3" s="45"/>
      <c r="OPE3" s="45"/>
      <c r="OPF3" s="45"/>
      <c r="OPG3" s="45"/>
      <c r="OPH3" s="45"/>
      <c r="OPI3" s="45"/>
      <c r="OPJ3" s="45"/>
      <c r="OPK3" s="45"/>
      <c r="OPL3" s="45"/>
      <c r="OPM3" s="45"/>
      <c r="OPN3" s="45"/>
      <c r="OPO3" s="45"/>
      <c r="OPP3" s="45"/>
      <c r="OPQ3" s="45"/>
      <c r="OPR3" s="45"/>
      <c r="OPS3" s="45"/>
      <c r="OPT3" s="45"/>
      <c r="OPU3" s="45"/>
      <c r="OPV3" s="45"/>
      <c r="OPW3" s="45"/>
      <c r="OPX3" s="45"/>
      <c r="OPY3" s="45"/>
      <c r="OPZ3" s="45"/>
      <c r="OQA3" s="45"/>
      <c r="OQB3" s="45"/>
      <c r="OQC3" s="45"/>
      <c r="OQD3" s="45"/>
      <c r="OQE3" s="45"/>
      <c r="OQF3" s="45"/>
      <c r="OQG3" s="45"/>
      <c r="OQH3" s="45"/>
      <c r="OQI3" s="45"/>
      <c r="OQJ3" s="45"/>
      <c r="OQK3" s="45"/>
      <c r="OQL3" s="45"/>
      <c r="OQM3" s="45"/>
      <c r="OQN3" s="45"/>
      <c r="OQO3" s="45"/>
      <c r="OQP3" s="45"/>
      <c r="OQQ3" s="45"/>
      <c r="OQR3" s="45"/>
      <c r="OQS3" s="45"/>
      <c r="OQT3" s="45"/>
      <c r="OQU3" s="45"/>
      <c r="OQV3" s="45"/>
      <c r="OQW3" s="45"/>
      <c r="OQX3" s="45"/>
      <c r="OQY3" s="45"/>
      <c r="OQZ3" s="45"/>
      <c r="ORA3" s="45"/>
      <c r="ORB3" s="45"/>
      <c r="ORC3" s="45"/>
      <c r="ORD3" s="45"/>
      <c r="ORE3" s="45"/>
      <c r="ORF3" s="45"/>
      <c r="ORG3" s="45"/>
      <c r="ORH3" s="45"/>
      <c r="ORI3" s="45"/>
      <c r="ORJ3" s="45"/>
      <c r="ORK3" s="45"/>
      <c r="ORL3" s="45"/>
      <c r="ORM3" s="45"/>
      <c r="ORN3" s="45"/>
      <c r="ORO3" s="45"/>
      <c r="ORP3" s="45"/>
      <c r="ORQ3" s="45"/>
      <c r="ORR3" s="45"/>
      <c r="ORS3" s="45"/>
      <c r="ORT3" s="45"/>
      <c r="ORU3" s="45"/>
      <c r="ORV3" s="45"/>
      <c r="ORW3" s="45"/>
      <c r="ORX3" s="45"/>
      <c r="ORY3" s="45"/>
      <c r="ORZ3" s="45"/>
      <c r="OSA3" s="45"/>
      <c r="OSB3" s="45"/>
      <c r="OSC3" s="45"/>
      <c r="OSD3" s="45"/>
      <c r="OSE3" s="45"/>
      <c r="OSF3" s="45"/>
      <c r="OSG3" s="45"/>
      <c r="OSH3" s="45"/>
      <c r="OSI3" s="45"/>
      <c r="OSJ3" s="45"/>
      <c r="OSK3" s="45"/>
      <c r="OSL3" s="45"/>
      <c r="OSM3" s="45"/>
      <c r="OSN3" s="45"/>
      <c r="OSO3" s="45"/>
      <c r="OSP3" s="45"/>
      <c r="OSQ3" s="45"/>
      <c r="OSR3" s="45"/>
      <c r="OSS3" s="45"/>
      <c r="OST3" s="45"/>
      <c r="OSU3" s="45"/>
      <c r="OSV3" s="45"/>
      <c r="OSW3" s="45"/>
      <c r="OSX3" s="45"/>
      <c r="OSY3" s="45"/>
      <c r="OSZ3" s="45"/>
      <c r="OTA3" s="45"/>
      <c r="OTB3" s="45"/>
      <c r="OTC3" s="45"/>
      <c r="OTD3" s="45"/>
      <c r="OTE3" s="45"/>
      <c r="OTF3" s="45"/>
      <c r="OTG3" s="45"/>
      <c r="OTH3" s="45"/>
      <c r="OTI3" s="45"/>
      <c r="OTJ3" s="45"/>
      <c r="OTK3" s="45"/>
      <c r="OTL3" s="45"/>
      <c r="OTM3" s="45"/>
      <c r="OTN3" s="45"/>
      <c r="OTO3" s="45"/>
      <c r="OTP3" s="45"/>
      <c r="OTQ3" s="45"/>
      <c r="OTR3" s="45"/>
      <c r="OTS3" s="45"/>
      <c r="OTT3" s="45"/>
      <c r="OTU3" s="45"/>
      <c r="OTV3" s="45"/>
      <c r="OTW3" s="45"/>
      <c r="OTX3" s="45"/>
      <c r="OTY3" s="45"/>
      <c r="OTZ3" s="45"/>
      <c r="OUA3" s="45"/>
      <c r="OUB3" s="45"/>
      <c r="OUC3" s="45"/>
      <c r="OUD3" s="45"/>
      <c r="OUE3" s="45"/>
      <c r="OUF3" s="45"/>
      <c r="OUG3" s="45"/>
      <c r="OUH3" s="45"/>
      <c r="OUI3" s="45"/>
      <c r="OUJ3" s="45"/>
      <c r="OUK3" s="45"/>
      <c r="OUL3" s="45"/>
      <c r="OUM3" s="45"/>
      <c r="OUN3" s="45"/>
      <c r="OUO3" s="45"/>
      <c r="OUP3" s="45"/>
      <c r="OUQ3" s="45"/>
      <c r="OUR3" s="45"/>
      <c r="OUS3" s="45"/>
      <c r="OUT3" s="45"/>
      <c r="OUU3" s="45"/>
      <c r="OUV3" s="45"/>
      <c r="OUW3" s="45"/>
      <c r="OUX3" s="45"/>
      <c r="OUY3" s="45"/>
      <c r="OUZ3" s="45"/>
      <c r="OVA3" s="45"/>
      <c r="OVB3" s="45"/>
      <c r="OVC3" s="45"/>
      <c r="OVD3" s="45"/>
      <c r="OVE3" s="45"/>
      <c r="OVF3" s="45"/>
      <c r="OVG3" s="45"/>
      <c r="OVH3" s="45"/>
      <c r="OVI3" s="45"/>
      <c r="OVJ3" s="45"/>
      <c r="OVK3" s="45"/>
      <c r="OVL3" s="45"/>
      <c r="OVM3" s="45"/>
      <c r="OVN3" s="45"/>
      <c r="OVO3" s="45"/>
      <c r="OVP3" s="45"/>
      <c r="OVQ3" s="45"/>
      <c r="OVR3" s="45"/>
      <c r="OVS3" s="45"/>
      <c r="OVT3" s="45"/>
      <c r="OVU3" s="45"/>
      <c r="OVV3" s="45"/>
      <c r="OVW3" s="45"/>
      <c r="OVX3" s="45"/>
      <c r="OVY3" s="45"/>
      <c r="OVZ3" s="45"/>
      <c r="OWA3" s="45"/>
      <c r="OWB3" s="45"/>
      <c r="OWC3" s="45"/>
      <c r="OWD3" s="45"/>
      <c r="OWE3" s="45"/>
      <c r="OWF3" s="45"/>
      <c r="OWG3" s="45"/>
      <c r="OWH3" s="45"/>
      <c r="OWI3" s="45"/>
      <c r="OWJ3" s="45"/>
      <c r="OWK3" s="45"/>
      <c r="OWL3" s="45"/>
      <c r="OWM3" s="45"/>
      <c r="OWN3" s="45"/>
      <c r="OWO3" s="45"/>
      <c r="OWP3" s="45"/>
      <c r="OWQ3" s="45"/>
      <c r="OWR3" s="45"/>
      <c r="OWS3" s="45"/>
      <c r="OWT3" s="45"/>
      <c r="OWU3" s="45"/>
      <c r="OWV3" s="45"/>
      <c r="OWW3" s="45"/>
      <c r="OWX3" s="45"/>
      <c r="OWY3" s="45"/>
      <c r="OWZ3" s="45"/>
      <c r="OXA3" s="45"/>
      <c r="OXB3" s="45"/>
      <c r="OXC3" s="45"/>
      <c r="OXD3" s="45"/>
      <c r="OXE3" s="45"/>
      <c r="OXF3" s="45"/>
      <c r="OXG3" s="45"/>
      <c r="OXH3" s="45"/>
      <c r="OXI3" s="45"/>
      <c r="OXJ3" s="45"/>
      <c r="OXK3" s="45"/>
      <c r="OXL3" s="45"/>
      <c r="OXM3" s="45"/>
      <c r="OXN3" s="45"/>
      <c r="OXO3" s="45"/>
      <c r="OXP3" s="45"/>
      <c r="OXQ3" s="45"/>
      <c r="OXR3" s="45"/>
      <c r="OXS3" s="45"/>
      <c r="OXT3" s="45"/>
      <c r="OXU3" s="45"/>
      <c r="OXV3" s="45"/>
      <c r="OXW3" s="45"/>
      <c r="OXX3" s="45"/>
      <c r="OXY3" s="45"/>
      <c r="OXZ3" s="45"/>
      <c r="OYA3" s="45"/>
      <c r="OYB3" s="45"/>
      <c r="OYC3" s="45"/>
      <c r="OYD3" s="45"/>
      <c r="OYE3" s="45"/>
      <c r="OYF3" s="45"/>
      <c r="OYG3" s="45"/>
      <c r="OYH3" s="45"/>
      <c r="OYI3" s="45"/>
      <c r="OYJ3" s="45"/>
      <c r="OYK3" s="45"/>
      <c r="OYL3" s="45"/>
      <c r="OYM3" s="45"/>
      <c r="OYN3" s="45"/>
      <c r="OYO3" s="45"/>
      <c r="OYP3" s="45"/>
      <c r="OYQ3" s="45"/>
      <c r="OYR3" s="45"/>
      <c r="OYS3" s="45"/>
      <c r="OYT3" s="45"/>
      <c r="OYU3" s="45"/>
      <c r="OYV3" s="45"/>
      <c r="OYW3" s="45"/>
      <c r="OYX3" s="45"/>
      <c r="OYY3" s="45"/>
      <c r="OYZ3" s="45"/>
      <c r="OZA3" s="45"/>
      <c r="OZB3" s="45"/>
      <c r="OZC3" s="45"/>
      <c r="OZD3" s="45"/>
      <c r="OZE3" s="45"/>
      <c r="OZF3" s="45"/>
      <c r="OZG3" s="45"/>
      <c r="OZH3" s="45"/>
      <c r="OZI3" s="45"/>
      <c r="OZJ3" s="45"/>
      <c r="OZK3" s="45"/>
      <c r="OZL3" s="45"/>
      <c r="OZM3" s="45"/>
      <c r="OZN3" s="45"/>
      <c r="OZO3" s="45"/>
      <c r="OZP3" s="45"/>
      <c r="OZQ3" s="45"/>
      <c r="OZR3" s="45"/>
      <c r="OZS3" s="45"/>
      <c r="OZT3" s="45"/>
      <c r="OZU3" s="45"/>
      <c r="OZV3" s="45"/>
      <c r="OZW3" s="45"/>
      <c r="OZX3" s="45"/>
      <c r="OZY3" s="45"/>
      <c r="OZZ3" s="45"/>
      <c r="PAA3" s="45"/>
      <c r="PAB3" s="45"/>
      <c r="PAC3" s="45"/>
      <c r="PAD3" s="45"/>
      <c r="PAE3" s="45"/>
      <c r="PAF3" s="45"/>
      <c r="PAG3" s="45"/>
      <c r="PAH3" s="45"/>
      <c r="PAI3" s="45"/>
      <c r="PAJ3" s="45"/>
      <c r="PAK3" s="45"/>
      <c r="PAL3" s="45"/>
      <c r="PAM3" s="45"/>
      <c r="PAN3" s="45"/>
      <c r="PAO3" s="45"/>
      <c r="PAP3" s="45"/>
      <c r="PAQ3" s="45"/>
      <c r="PAR3" s="45"/>
      <c r="PAS3" s="45"/>
      <c r="PAT3" s="45"/>
      <c r="PAU3" s="45"/>
      <c r="PAV3" s="45"/>
      <c r="PAW3" s="45"/>
      <c r="PAX3" s="45"/>
      <c r="PAY3" s="45"/>
      <c r="PAZ3" s="45"/>
      <c r="PBA3" s="45"/>
      <c r="PBB3" s="45"/>
      <c r="PBC3" s="45"/>
      <c r="PBD3" s="45"/>
      <c r="PBE3" s="45"/>
      <c r="PBF3" s="45"/>
      <c r="PBG3" s="45"/>
      <c r="PBH3" s="45"/>
      <c r="PBI3" s="45"/>
      <c r="PBJ3" s="45"/>
      <c r="PBK3" s="45"/>
      <c r="PBL3" s="45"/>
      <c r="PBM3" s="45"/>
      <c r="PBN3" s="45"/>
      <c r="PBO3" s="45"/>
      <c r="PBP3" s="45"/>
      <c r="PBQ3" s="45"/>
      <c r="PBR3" s="45"/>
      <c r="PBS3" s="45"/>
      <c r="PBT3" s="45"/>
      <c r="PBU3" s="45"/>
      <c r="PBV3" s="45"/>
      <c r="PBW3" s="45"/>
      <c r="PBX3" s="45"/>
      <c r="PBY3" s="45"/>
      <c r="PBZ3" s="45"/>
      <c r="PCA3" s="45"/>
      <c r="PCB3" s="45"/>
      <c r="PCC3" s="45"/>
      <c r="PCD3" s="45"/>
      <c r="PCE3" s="45"/>
      <c r="PCF3" s="45"/>
      <c r="PCG3" s="45"/>
      <c r="PCH3" s="45"/>
      <c r="PCI3" s="45"/>
      <c r="PCJ3" s="45"/>
      <c r="PCK3" s="45"/>
      <c r="PCL3" s="45"/>
      <c r="PCM3" s="45"/>
      <c r="PCN3" s="45"/>
      <c r="PCO3" s="45"/>
      <c r="PCP3" s="45"/>
      <c r="PCQ3" s="45"/>
      <c r="PCR3" s="45"/>
      <c r="PCS3" s="45"/>
      <c r="PCT3" s="45"/>
      <c r="PCU3" s="45"/>
      <c r="PCV3" s="45"/>
      <c r="PCW3" s="45"/>
      <c r="PCX3" s="45"/>
      <c r="PCY3" s="45"/>
      <c r="PCZ3" s="45"/>
      <c r="PDA3" s="45"/>
      <c r="PDB3" s="45"/>
      <c r="PDC3" s="45"/>
      <c r="PDD3" s="45"/>
      <c r="PDE3" s="45"/>
      <c r="PDF3" s="45"/>
      <c r="PDG3" s="45"/>
      <c r="PDH3" s="45"/>
      <c r="PDI3" s="45"/>
      <c r="PDJ3" s="45"/>
      <c r="PDK3" s="45"/>
      <c r="PDL3" s="45"/>
      <c r="PDM3" s="45"/>
      <c r="PDN3" s="45"/>
      <c r="PDO3" s="45"/>
      <c r="PDP3" s="45"/>
      <c r="PDQ3" s="45"/>
      <c r="PDR3" s="45"/>
      <c r="PDS3" s="45"/>
      <c r="PDT3" s="45"/>
      <c r="PDU3" s="45"/>
      <c r="PDV3" s="45"/>
      <c r="PDW3" s="45"/>
      <c r="PDX3" s="45"/>
      <c r="PDY3" s="45"/>
      <c r="PDZ3" s="45"/>
      <c r="PEA3" s="45"/>
      <c r="PEB3" s="45"/>
      <c r="PEC3" s="45"/>
      <c r="PED3" s="45"/>
      <c r="PEE3" s="45"/>
      <c r="PEF3" s="45"/>
      <c r="PEG3" s="45"/>
      <c r="PEH3" s="45"/>
      <c r="PEI3" s="45"/>
      <c r="PEJ3" s="45"/>
      <c r="PEK3" s="45"/>
      <c r="PEL3" s="45"/>
      <c r="PEM3" s="45"/>
      <c r="PEN3" s="45"/>
      <c r="PEO3" s="45"/>
      <c r="PEP3" s="45"/>
      <c r="PEQ3" s="45"/>
      <c r="PER3" s="45"/>
      <c r="PES3" s="45"/>
      <c r="PET3" s="45"/>
      <c r="PEU3" s="45"/>
      <c r="PEV3" s="45"/>
      <c r="PEW3" s="45"/>
      <c r="PEX3" s="45"/>
      <c r="PEY3" s="45"/>
      <c r="PEZ3" s="45"/>
      <c r="PFA3" s="45"/>
      <c r="PFB3" s="45"/>
      <c r="PFC3" s="45"/>
      <c r="PFD3" s="45"/>
      <c r="PFE3" s="45"/>
      <c r="PFF3" s="45"/>
      <c r="PFG3" s="45"/>
      <c r="PFH3" s="45"/>
      <c r="PFI3" s="45"/>
      <c r="PFJ3" s="45"/>
      <c r="PFK3" s="45"/>
      <c r="PFL3" s="45"/>
      <c r="PFM3" s="45"/>
      <c r="PFN3" s="45"/>
      <c r="PFO3" s="45"/>
      <c r="PFP3" s="45"/>
      <c r="PFQ3" s="45"/>
      <c r="PFR3" s="45"/>
      <c r="PFS3" s="45"/>
      <c r="PFT3" s="45"/>
      <c r="PFU3" s="45"/>
      <c r="PFV3" s="45"/>
      <c r="PFW3" s="45"/>
      <c r="PFX3" s="45"/>
      <c r="PFY3" s="45"/>
      <c r="PFZ3" s="45"/>
      <c r="PGA3" s="45"/>
      <c r="PGB3" s="45"/>
      <c r="PGC3" s="45"/>
      <c r="PGD3" s="45"/>
      <c r="PGE3" s="45"/>
      <c r="PGF3" s="45"/>
      <c r="PGG3" s="45"/>
      <c r="PGH3" s="45"/>
      <c r="PGI3" s="45"/>
      <c r="PGJ3" s="45"/>
      <c r="PGK3" s="45"/>
      <c r="PGL3" s="45"/>
      <c r="PGM3" s="45"/>
      <c r="PGN3" s="45"/>
      <c r="PGO3" s="45"/>
      <c r="PGP3" s="45"/>
      <c r="PGQ3" s="45"/>
      <c r="PGR3" s="45"/>
      <c r="PGS3" s="45"/>
      <c r="PGT3" s="45"/>
      <c r="PGU3" s="45"/>
      <c r="PGV3" s="45"/>
      <c r="PGW3" s="45"/>
      <c r="PGX3" s="45"/>
      <c r="PGY3" s="45"/>
      <c r="PGZ3" s="45"/>
      <c r="PHA3" s="45"/>
      <c r="PHB3" s="45"/>
      <c r="PHC3" s="45"/>
      <c r="PHD3" s="45"/>
      <c r="PHE3" s="45"/>
      <c r="PHF3" s="45"/>
      <c r="PHG3" s="45"/>
      <c r="PHH3" s="45"/>
      <c r="PHI3" s="45"/>
      <c r="PHJ3" s="45"/>
      <c r="PHK3" s="45"/>
      <c r="PHL3" s="45"/>
      <c r="PHM3" s="45"/>
      <c r="PHN3" s="45"/>
      <c r="PHO3" s="45"/>
      <c r="PHP3" s="45"/>
      <c r="PHQ3" s="45"/>
      <c r="PHR3" s="45"/>
      <c r="PHS3" s="45"/>
      <c r="PHT3" s="45"/>
      <c r="PHU3" s="45"/>
      <c r="PHV3" s="45"/>
      <c r="PHW3" s="45"/>
      <c r="PHX3" s="45"/>
      <c r="PHY3" s="45"/>
      <c r="PHZ3" s="45"/>
      <c r="PIA3" s="45"/>
      <c r="PIB3" s="45"/>
      <c r="PIC3" s="45"/>
      <c r="PID3" s="45"/>
      <c r="PIE3" s="45"/>
      <c r="PIF3" s="45"/>
      <c r="PIG3" s="45"/>
      <c r="PIH3" s="45"/>
      <c r="PII3" s="45"/>
      <c r="PIJ3" s="45"/>
      <c r="PIK3" s="45"/>
      <c r="PIL3" s="45"/>
      <c r="PIM3" s="45"/>
      <c r="PIN3" s="45"/>
      <c r="PIO3" s="45"/>
      <c r="PIP3" s="45"/>
      <c r="PIQ3" s="45"/>
      <c r="PIR3" s="45"/>
      <c r="PIS3" s="45"/>
      <c r="PIT3" s="45"/>
      <c r="PIU3" s="45"/>
      <c r="PIV3" s="45"/>
      <c r="PIW3" s="45"/>
      <c r="PIX3" s="45"/>
      <c r="PIY3" s="45"/>
      <c r="PIZ3" s="45"/>
      <c r="PJA3" s="45"/>
      <c r="PJB3" s="45"/>
      <c r="PJC3" s="45"/>
      <c r="PJD3" s="45"/>
      <c r="PJE3" s="45"/>
      <c r="PJF3" s="45"/>
      <c r="PJG3" s="45"/>
      <c r="PJH3" s="45"/>
      <c r="PJI3" s="45"/>
      <c r="PJJ3" s="45"/>
      <c r="PJK3" s="45"/>
      <c r="PJL3" s="45"/>
      <c r="PJM3" s="45"/>
      <c r="PJN3" s="45"/>
      <c r="PJO3" s="45"/>
      <c r="PJP3" s="45"/>
      <c r="PJQ3" s="45"/>
      <c r="PJR3" s="45"/>
      <c r="PJS3" s="45"/>
      <c r="PJT3" s="45"/>
      <c r="PJU3" s="45"/>
      <c r="PJV3" s="45"/>
      <c r="PJW3" s="45"/>
      <c r="PJX3" s="45"/>
      <c r="PJY3" s="45"/>
      <c r="PJZ3" s="45"/>
      <c r="PKA3" s="45"/>
      <c r="PKB3" s="45"/>
      <c r="PKC3" s="45"/>
      <c r="PKD3" s="45"/>
      <c r="PKE3" s="45"/>
      <c r="PKF3" s="45"/>
      <c r="PKG3" s="45"/>
      <c r="PKH3" s="45"/>
      <c r="PKI3" s="45"/>
      <c r="PKJ3" s="45"/>
      <c r="PKK3" s="45"/>
      <c r="PKL3" s="45"/>
      <c r="PKM3" s="45"/>
      <c r="PKN3" s="45"/>
      <c r="PKO3" s="45"/>
      <c r="PKP3" s="45"/>
      <c r="PKQ3" s="45"/>
      <c r="PKR3" s="45"/>
      <c r="PKS3" s="45"/>
      <c r="PKT3" s="45"/>
      <c r="PKU3" s="45"/>
      <c r="PKV3" s="45"/>
      <c r="PKW3" s="45"/>
      <c r="PKX3" s="45"/>
      <c r="PKY3" s="45"/>
      <c r="PKZ3" s="45"/>
      <c r="PLA3" s="45"/>
      <c r="PLB3" s="45"/>
      <c r="PLC3" s="45"/>
      <c r="PLD3" s="45"/>
      <c r="PLE3" s="45"/>
      <c r="PLF3" s="45"/>
      <c r="PLG3" s="45"/>
      <c r="PLH3" s="45"/>
      <c r="PLI3" s="45"/>
      <c r="PLJ3" s="45"/>
      <c r="PLK3" s="45"/>
      <c r="PLL3" s="45"/>
      <c r="PLM3" s="45"/>
      <c r="PLN3" s="45"/>
      <c r="PLO3" s="45"/>
      <c r="PLP3" s="45"/>
      <c r="PLQ3" s="45"/>
      <c r="PLR3" s="45"/>
      <c r="PLS3" s="45"/>
      <c r="PLT3" s="45"/>
      <c r="PLU3" s="45"/>
      <c r="PLV3" s="45"/>
      <c r="PLW3" s="45"/>
      <c r="PLX3" s="45"/>
      <c r="PLY3" s="45"/>
      <c r="PLZ3" s="45"/>
      <c r="PMA3" s="45"/>
      <c r="PMB3" s="45"/>
      <c r="PMC3" s="45"/>
      <c r="PMD3" s="45"/>
      <c r="PME3" s="45"/>
      <c r="PMF3" s="45"/>
      <c r="PMG3" s="45"/>
      <c r="PMH3" s="45"/>
      <c r="PMI3" s="45"/>
      <c r="PMJ3" s="45"/>
      <c r="PMK3" s="45"/>
      <c r="PML3" s="45"/>
      <c r="PMM3" s="45"/>
      <c r="PMN3" s="45"/>
      <c r="PMO3" s="45"/>
      <c r="PMP3" s="45"/>
      <c r="PMQ3" s="45"/>
      <c r="PMR3" s="45"/>
      <c r="PMS3" s="45"/>
      <c r="PMT3" s="45"/>
      <c r="PMU3" s="45"/>
      <c r="PMV3" s="45"/>
      <c r="PMW3" s="45"/>
      <c r="PMX3" s="45"/>
      <c r="PMY3" s="45"/>
      <c r="PMZ3" s="45"/>
      <c r="PNA3" s="45"/>
      <c r="PNB3" s="45"/>
      <c r="PNC3" s="45"/>
      <c r="PND3" s="45"/>
      <c r="PNE3" s="45"/>
      <c r="PNF3" s="45"/>
      <c r="PNG3" s="45"/>
      <c r="PNH3" s="45"/>
      <c r="PNI3" s="45"/>
      <c r="PNJ3" s="45"/>
      <c r="PNK3" s="45"/>
      <c r="PNL3" s="45"/>
      <c r="PNM3" s="45"/>
      <c r="PNN3" s="45"/>
      <c r="PNO3" s="45"/>
      <c r="PNP3" s="45"/>
      <c r="PNQ3" s="45"/>
      <c r="PNR3" s="45"/>
      <c r="PNS3" s="45"/>
      <c r="PNT3" s="45"/>
      <c r="PNU3" s="45"/>
      <c r="PNV3" s="45"/>
      <c r="PNW3" s="45"/>
      <c r="PNX3" s="45"/>
      <c r="PNY3" s="45"/>
      <c r="PNZ3" s="45"/>
      <c r="POA3" s="45"/>
      <c r="POB3" s="45"/>
      <c r="POC3" s="45"/>
      <c r="POD3" s="45"/>
      <c r="POE3" s="45"/>
      <c r="POF3" s="45"/>
      <c r="POG3" s="45"/>
      <c r="POH3" s="45"/>
      <c r="POI3" s="45"/>
      <c r="POJ3" s="45"/>
      <c r="POK3" s="45"/>
      <c r="POL3" s="45"/>
      <c r="POM3" s="45"/>
      <c r="PON3" s="45"/>
      <c r="POO3" s="45"/>
      <c r="POP3" s="45"/>
      <c r="POQ3" s="45"/>
      <c r="POR3" s="45"/>
      <c r="POS3" s="45"/>
      <c r="POT3" s="45"/>
      <c r="POU3" s="45"/>
      <c r="POV3" s="45"/>
      <c r="POW3" s="45"/>
      <c r="POX3" s="45"/>
      <c r="POY3" s="45"/>
      <c r="POZ3" s="45"/>
      <c r="PPA3" s="45"/>
      <c r="PPB3" s="45"/>
      <c r="PPC3" s="45"/>
      <c r="PPD3" s="45"/>
      <c r="PPE3" s="45"/>
      <c r="PPF3" s="45"/>
      <c r="PPG3" s="45"/>
      <c r="PPH3" s="45"/>
      <c r="PPI3" s="45"/>
      <c r="PPJ3" s="45"/>
      <c r="PPK3" s="45"/>
      <c r="PPL3" s="45"/>
      <c r="PPM3" s="45"/>
      <c r="PPN3" s="45"/>
      <c r="PPO3" s="45"/>
      <c r="PPP3" s="45"/>
      <c r="PPQ3" s="45"/>
      <c r="PPR3" s="45"/>
      <c r="PPS3" s="45"/>
      <c r="PPT3" s="45"/>
      <c r="PPU3" s="45"/>
      <c r="PPV3" s="45"/>
      <c r="PPW3" s="45"/>
      <c r="PPX3" s="45"/>
      <c r="PPY3" s="45"/>
      <c r="PPZ3" s="45"/>
      <c r="PQA3" s="45"/>
      <c r="PQB3" s="45"/>
      <c r="PQC3" s="45"/>
      <c r="PQD3" s="45"/>
      <c r="PQE3" s="45"/>
      <c r="PQF3" s="45"/>
      <c r="PQG3" s="45"/>
      <c r="PQH3" s="45"/>
      <c r="PQI3" s="45"/>
      <c r="PQJ3" s="45"/>
      <c r="PQK3" s="45"/>
      <c r="PQL3" s="45"/>
      <c r="PQM3" s="45"/>
      <c r="PQN3" s="45"/>
      <c r="PQO3" s="45"/>
      <c r="PQP3" s="45"/>
      <c r="PQQ3" s="45"/>
      <c r="PQR3" s="45"/>
      <c r="PQS3" s="45"/>
      <c r="PQT3" s="45"/>
      <c r="PQU3" s="45"/>
      <c r="PQV3" s="45"/>
      <c r="PQW3" s="45"/>
      <c r="PQX3" s="45"/>
      <c r="PQY3" s="45"/>
      <c r="PQZ3" s="45"/>
      <c r="PRA3" s="45"/>
      <c r="PRB3" s="45"/>
      <c r="PRC3" s="45"/>
      <c r="PRD3" s="45"/>
      <c r="PRE3" s="45"/>
      <c r="PRF3" s="45"/>
      <c r="PRG3" s="45"/>
      <c r="PRH3" s="45"/>
      <c r="PRI3" s="45"/>
      <c r="PRJ3" s="45"/>
      <c r="PRK3" s="45"/>
      <c r="PRL3" s="45"/>
      <c r="PRM3" s="45"/>
      <c r="PRN3" s="45"/>
      <c r="PRO3" s="45"/>
      <c r="PRP3" s="45"/>
      <c r="PRQ3" s="45"/>
      <c r="PRR3" s="45"/>
      <c r="PRS3" s="45"/>
      <c r="PRT3" s="45"/>
      <c r="PRU3" s="45"/>
      <c r="PRV3" s="45"/>
      <c r="PRW3" s="45"/>
      <c r="PRX3" s="45"/>
      <c r="PRY3" s="45"/>
      <c r="PRZ3" s="45"/>
      <c r="PSA3" s="45"/>
      <c r="PSB3" s="45"/>
      <c r="PSC3" s="45"/>
      <c r="PSD3" s="45"/>
      <c r="PSE3" s="45"/>
      <c r="PSF3" s="45"/>
      <c r="PSG3" s="45"/>
      <c r="PSH3" s="45"/>
      <c r="PSI3" s="45"/>
      <c r="PSJ3" s="45"/>
      <c r="PSK3" s="45"/>
      <c r="PSL3" s="45"/>
      <c r="PSM3" s="45"/>
      <c r="PSN3" s="45"/>
      <c r="PSO3" s="45"/>
      <c r="PSP3" s="45"/>
      <c r="PSQ3" s="45"/>
      <c r="PSR3" s="45"/>
      <c r="PSS3" s="45"/>
      <c r="PST3" s="45"/>
      <c r="PSU3" s="45"/>
      <c r="PSV3" s="45"/>
      <c r="PSW3" s="45"/>
      <c r="PSX3" s="45"/>
      <c r="PSY3" s="45"/>
      <c r="PSZ3" s="45"/>
      <c r="PTA3" s="45"/>
      <c r="PTB3" s="45"/>
      <c r="PTC3" s="45"/>
      <c r="PTD3" s="45"/>
      <c r="PTE3" s="45"/>
      <c r="PTF3" s="45"/>
      <c r="PTG3" s="45"/>
      <c r="PTH3" s="45"/>
      <c r="PTI3" s="45"/>
      <c r="PTJ3" s="45"/>
      <c r="PTK3" s="45"/>
      <c r="PTL3" s="45"/>
      <c r="PTM3" s="45"/>
      <c r="PTN3" s="45"/>
      <c r="PTO3" s="45"/>
      <c r="PTP3" s="45"/>
      <c r="PTQ3" s="45"/>
      <c r="PTR3" s="45"/>
      <c r="PTS3" s="45"/>
      <c r="PTT3" s="45"/>
      <c r="PTU3" s="45"/>
      <c r="PTV3" s="45"/>
      <c r="PTW3" s="45"/>
      <c r="PTX3" s="45"/>
      <c r="PTY3" s="45"/>
      <c r="PTZ3" s="45"/>
      <c r="PUA3" s="45"/>
      <c r="PUB3" s="45"/>
      <c r="PUC3" s="45"/>
      <c r="PUD3" s="45"/>
      <c r="PUE3" s="45"/>
      <c r="PUF3" s="45"/>
      <c r="PUG3" s="45"/>
      <c r="PUH3" s="45"/>
      <c r="PUI3" s="45"/>
      <c r="PUJ3" s="45"/>
      <c r="PUK3" s="45"/>
      <c r="PUL3" s="45"/>
      <c r="PUM3" s="45"/>
      <c r="PUN3" s="45"/>
      <c r="PUO3" s="45"/>
      <c r="PUP3" s="45"/>
      <c r="PUQ3" s="45"/>
      <c r="PUR3" s="45"/>
      <c r="PUS3" s="45"/>
      <c r="PUT3" s="45"/>
      <c r="PUU3" s="45"/>
      <c r="PUV3" s="45"/>
      <c r="PUW3" s="45"/>
      <c r="PUX3" s="45"/>
      <c r="PUY3" s="45"/>
      <c r="PUZ3" s="45"/>
      <c r="PVA3" s="45"/>
      <c r="PVB3" s="45"/>
      <c r="PVC3" s="45"/>
      <c r="PVD3" s="45"/>
      <c r="PVE3" s="45"/>
      <c r="PVF3" s="45"/>
      <c r="PVG3" s="45"/>
      <c r="PVH3" s="45"/>
      <c r="PVI3" s="45"/>
      <c r="PVJ3" s="45"/>
      <c r="PVK3" s="45"/>
      <c r="PVL3" s="45"/>
      <c r="PVM3" s="45"/>
      <c r="PVN3" s="45"/>
      <c r="PVO3" s="45"/>
      <c r="PVP3" s="45"/>
      <c r="PVQ3" s="45"/>
      <c r="PVR3" s="45"/>
      <c r="PVS3" s="45"/>
      <c r="PVT3" s="45"/>
      <c r="PVU3" s="45"/>
      <c r="PVV3" s="45"/>
      <c r="PVW3" s="45"/>
      <c r="PVX3" s="45"/>
      <c r="PVY3" s="45"/>
      <c r="PVZ3" s="45"/>
      <c r="PWA3" s="45"/>
      <c r="PWB3" s="45"/>
      <c r="PWC3" s="45"/>
      <c r="PWD3" s="45"/>
      <c r="PWE3" s="45"/>
      <c r="PWF3" s="45"/>
      <c r="PWG3" s="45"/>
      <c r="PWH3" s="45"/>
      <c r="PWI3" s="45"/>
      <c r="PWJ3" s="45"/>
      <c r="PWK3" s="45"/>
      <c r="PWL3" s="45"/>
      <c r="PWM3" s="45"/>
      <c r="PWN3" s="45"/>
      <c r="PWO3" s="45"/>
      <c r="PWP3" s="45"/>
      <c r="PWQ3" s="45"/>
      <c r="PWR3" s="45"/>
      <c r="PWS3" s="45"/>
      <c r="PWT3" s="45"/>
      <c r="PWU3" s="45"/>
      <c r="PWV3" s="45"/>
      <c r="PWW3" s="45"/>
      <c r="PWX3" s="45"/>
      <c r="PWY3" s="45"/>
      <c r="PWZ3" s="45"/>
      <c r="PXA3" s="45"/>
      <c r="PXB3" s="45"/>
      <c r="PXC3" s="45"/>
      <c r="PXD3" s="45"/>
      <c r="PXE3" s="45"/>
      <c r="PXF3" s="45"/>
      <c r="PXG3" s="45"/>
      <c r="PXH3" s="45"/>
      <c r="PXI3" s="45"/>
      <c r="PXJ3" s="45"/>
      <c r="PXK3" s="45"/>
      <c r="PXL3" s="45"/>
      <c r="PXM3" s="45"/>
      <c r="PXN3" s="45"/>
      <c r="PXO3" s="45"/>
      <c r="PXP3" s="45"/>
      <c r="PXQ3" s="45"/>
      <c r="PXR3" s="45"/>
      <c r="PXS3" s="45"/>
      <c r="PXT3" s="45"/>
      <c r="PXU3" s="45"/>
      <c r="PXV3" s="45"/>
      <c r="PXW3" s="45"/>
      <c r="PXX3" s="45"/>
      <c r="PXY3" s="45"/>
      <c r="PXZ3" s="45"/>
      <c r="PYA3" s="45"/>
      <c r="PYB3" s="45"/>
      <c r="PYC3" s="45"/>
      <c r="PYD3" s="45"/>
      <c r="PYE3" s="45"/>
      <c r="PYF3" s="45"/>
      <c r="PYG3" s="45"/>
      <c r="PYH3" s="45"/>
      <c r="PYI3" s="45"/>
      <c r="PYJ3" s="45"/>
      <c r="PYK3" s="45"/>
      <c r="PYL3" s="45"/>
      <c r="PYM3" s="45"/>
      <c r="PYN3" s="45"/>
      <c r="PYO3" s="45"/>
      <c r="PYP3" s="45"/>
      <c r="PYQ3" s="45"/>
      <c r="PYR3" s="45"/>
      <c r="PYS3" s="45"/>
      <c r="PYT3" s="45"/>
      <c r="PYU3" s="45"/>
      <c r="PYV3" s="45"/>
      <c r="PYW3" s="45"/>
      <c r="PYX3" s="45"/>
      <c r="PYY3" s="45"/>
      <c r="PYZ3" s="45"/>
      <c r="PZA3" s="45"/>
      <c r="PZB3" s="45"/>
      <c r="PZC3" s="45"/>
      <c r="PZD3" s="45"/>
      <c r="PZE3" s="45"/>
      <c r="PZF3" s="45"/>
      <c r="PZG3" s="45"/>
      <c r="PZH3" s="45"/>
      <c r="PZI3" s="45"/>
      <c r="PZJ3" s="45"/>
      <c r="PZK3" s="45"/>
      <c r="PZL3" s="45"/>
      <c r="PZM3" s="45"/>
      <c r="PZN3" s="45"/>
      <c r="PZO3" s="45"/>
      <c r="PZP3" s="45"/>
      <c r="PZQ3" s="45"/>
      <c r="PZR3" s="45"/>
      <c r="PZS3" s="45"/>
      <c r="PZT3" s="45"/>
      <c r="PZU3" s="45"/>
      <c r="PZV3" s="45"/>
      <c r="PZW3" s="45"/>
      <c r="PZX3" s="45"/>
      <c r="PZY3" s="45"/>
      <c r="PZZ3" s="45"/>
      <c r="QAA3" s="45"/>
      <c r="QAB3" s="45"/>
      <c r="QAC3" s="45"/>
      <c r="QAD3" s="45"/>
      <c r="QAE3" s="45"/>
      <c r="QAF3" s="45"/>
      <c r="QAG3" s="45"/>
      <c r="QAH3" s="45"/>
      <c r="QAI3" s="45"/>
      <c r="QAJ3" s="45"/>
      <c r="QAK3" s="45"/>
      <c r="QAL3" s="45"/>
      <c r="QAM3" s="45"/>
      <c r="QAN3" s="45"/>
      <c r="QAO3" s="45"/>
      <c r="QAP3" s="45"/>
      <c r="QAQ3" s="45"/>
      <c r="QAR3" s="45"/>
      <c r="QAS3" s="45"/>
      <c r="QAT3" s="45"/>
      <c r="QAU3" s="45"/>
      <c r="QAV3" s="45"/>
      <c r="QAW3" s="45"/>
      <c r="QAX3" s="45"/>
      <c r="QAY3" s="45"/>
      <c r="QAZ3" s="45"/>
      <c r="QBA3" s="45"/>
      <c r="QBB3" s="45"/>
      <c r="QBC3" s="45"/>
      <c r="QBD3" s="45"/>
      <c r="QBE3" s="45"/>
      <c r="QBF3" s="45"/>
      <c r="QBG3" s="45"/>
      <c r="QBH3" s="45"/>
      <c r="QBI3" s="45"/>
      <c r="QBJ3" s="45"/>
      <c r="QBK3" s="45"/>
      <c r="QBL3" s="45"/>
      <c r="QBM3" s="45"/>
      <c r="QBN3" s="45"/>
      <c r="QBO3" s="45"/>
      <c r="QBP3" s="45"/>
      <c r="QBQ3" s="45"/>
      <c r="QBR3" s="45"/>
      <c r="QBS3" s="45"/>
      <c r="QBT3" s="45"/>
      <c r="QBU3" s="45"/>
      <c r="QBV3" s="45"/>
      <c r="QBW3" s="45"/>
      <c r="QBX3" s="45"/>
      <c r="QBY3" s="45"/>
      <c r="QBZ3" s="45"/>
      <c r="QCA3" s="45"/>
      <c r="QCB3" s="45"/>
      <c r="QCC3" s="45"/>
      <c r="QCD3" s="45"/>
      <c r="QCE3" s="45"/>
      <c r="QCF3" s="45"/>
      <c r="QCG3" s="45"/>
      <c r="QCH3" s="45"/>
      <c r="QCI3" s="45"/>
      <c r="QCJ3" s="45"/>
      <c r="QCK3" s="45"/>
      <c r="QCL3" s="45"/>
      <c r="QCM3" s="45"/>
      <c r="QCN3" s="45"/>
      <c r="QCO3" s="45"/>
      <c r="QCP3" s="45"/>
      <c r="QCQ3" s="45"/>
      <c r="QCR3" s="45"/>
      <c r="QCS3" s="45"/>
      <c r="QCT3" s="45"/>
      <c r="QCU3" s="45"/>
      <c r="QCV3" s="45"/>
      <c r="QCW3" s="45"/>
      <c r="QCX3" s="45"/>
      <c r="QCY3" s="45"/>
      <c r="QCZ3" s="45"/>
      <c r="QDA3" s="45"/>
      <c r="QDB3" s="45"/>
      <c r="QDC3" s="45"/>
      <c r="QDD3" s="45"/>
      <c r="QDE3" s="45"/>
      <c r="QDF3" s="45"/>
      <c r="QDG3" s="45"/>
      <c r="QDH3" s="45"/>
      <c r="QDI3" s="45"/>
      <c r="QDJ3" s="45"/>
      <c r="QDK3" s="45"/>
      <c r="QDL3" s="45"/>
      <c r="QDM3" s="45"/>
      <c r="QDN3" s="45"/>
      <c r="QDO3" s="45"/>
      <c r="QDP3" s="45"/>
      <c r="QDQ3" s="45"/>
      <c r="QDR3" s="45"/>
      <c r="QDS3" s="45"/>
      <c r="QDT3" s="45"/>
      <c r="QDU3" s="45"/>
      <c r="QDV3" s="45"/>
      <c r="QDW3" s="45"/>
      <c r="QDX3" s="45"/>
      <c r="QDY3" s="45"/>
      <c r="QDZ3" s="45"/>
      <c r="QEA3" s="45"/>
      <c r="QEB3" s="45"/>
      <c r="QEC3" s="45"/>
      <c r="QED3" s="45"/>
      <c r="QEE3" s="45"/>
      <c r="QEF3" s="45"/>
      <c r="QEG3" s="45"/>
      <c r="QEH3" s="45"/>
      <c r="QEI3" s="45"/>
      <c r="QEJ3" s="45"/>
      <c r="QEK3" s="45"/>
      <c r="QEL3" s="45"/>
      <c r="QEM3" s="45"/>
      <c r="QEN3" s="45"/>
      <c r="QEO3" s="45"/>
      <c r="QEP3" s="45"/>
      <c r="QEQ3" s="45"/>
      <c r="QER3" s="45"/>
      <c r="QES3" s="45"/>
      <c r="QET3" s="45"/>
      <c r="QEU3" s="45"/>
      <c r="QEV3" s="45"/>
      <c r="QEW3" s="45"/>
      <c r="QEX3" s="45"/>
      <c r="QEY3" s="45"/>
      <c r="QEZ3" s="45"/>
      <c r="QFA3" s="45"/>
      <c r="QFB3" s="45"/>
      <c r="QFC3" s="45"/>
      <c r="QFD3" s="45"/>
      <c r="QFE3" s="45"/>
      <c r="QFF3" s="45"/>
      <c r="QFG3" s="45"/>
      <c r="QFH3" s="45"/>
      <c r="QFI3" s="45"/>
      <c r="QFJ3" s="45"/>
      <c r="QFK3" s="45"/>
      <c r="QFL3" s="45"/>
      <c r="QFM3" s="45"/>
      <c r="QFN3" s="45"/>
      <c r="QFO3" s="45"/>
      <c r="QFP3" s="45"/>
      <c r="QFQ3" s="45"/>
      <c r="QFR3" s="45"/>
      <c r="QFS3" s="45"/>
      <c r="QFT3" s="45"/>
      <c r="QFU3" s="45"/>
      <c r="QFV3" s="45"/>
      <c r="QFW3" s="45"/>
      <c r="QFX3" s="45"/>
      <c r="QFY3" s="45"/>
      <c r="QFZ3" s="45"/>
      <c r="QGA3" s="45"/>
      <c r="QGB3" s="45"/>
      <c r="QGC3" s="45"/>
      <c r="QGD3" s="45"/>
      <c r="QGE3" s="45"/>
      <c r="QGF3" s="45"/>
      <c r="QGG3" s="45"/>
      <c r="QGH3" s="45"/>
      <c r="QGI3" s="45"/>
      <c r="QGJ3" s="45"/>
      <c r="QGK3" s="45"/>
      <c r="QGL3" s="45"/>
      <c r="QGM3" s="45"/>
      <c r="QGN3" s="45"/>
      <c r="QGO3" s="45"/>
      <c r="QGP3" s="45"/>
      <c r="QGQ3" s="45"/>
      <c r="QGR3" s="45"/>
      <c r="QGS3" s="45"/>
      <c r="QGT3" s="45"/>
      <c r="QGU3" s="45"/>
      <c r="QGV3" s="45"/>
      <c r="QGW3" s="45"/>
      <c r="QGX3" s="45"/>
      <c r="QGY3" s="45"/>
      <c r="QGZ3" s="45"/>
      <c r="QHA3" s="45"/>
      <c r="QHB3" s="45"/>
      <c r="QHC3" s="45"/>
      <c r="QHD3" s="45"/>
      <c r="QHE3" s="45"/>
      <c r="QHF3" s="45"/>
      <c r="QHG3" s="45"/>
      <c r="QHH3" s="45"/>
      <c r="QHI3" s="45"/>
      <c r="QHJ3" s="45"/>
      <c r="QHK3" s="45"/>
      <c r="QHL3" s="45"/>
      <c r="QHM3" s="45"/>
      <c r="QHN3" s="45"/>
      <c r="QHO3" s="45"/>
      <c r="QHP3" s="45"/>
      <c r="QHQ3" s="45"/>
      <c r="QHR3" s="45"/>
      <c r="QHS3" s="45"/>
      <c r="QHT3" s="45"/>
      <c r="QHU3" s="45"/>
      <c r="QHV3" s="45"/>
      <c r="QHW3" s="45"/>
      <c r="QHX3" s="45"/>
      <c r="QHY3" s="45"/>
      <c r="QHZ3" s="45"/>
      <c r="QIA3" s="45"/>
      <c r="QIB3" s="45"/>
      <c r="QIC3" s="45"/>
      <c r="QID3" s="45"/>
      <c r="QIE3" s="45"/>
      <c r="QIF3" s="45"/>
      <c r="QIG3" s="45"/>
      <c r="QIH3" s="45"/>
      <c r="QII3" s="45"/>
      <c r="QIJ3" s="45"/>
      <c r="QIK3" s="45"/>
      <c r="QIL3" s="45"/>
      <c r="QIM3" s="45"/>
      <c r="QIN3" s="45"/>
      <c r="QIO3" s="45"/>
      <c r="QIP3" s="45"/>
      <c r="QIQ3" s="45"/>
      <c r="QIR3" s="45"/>
      <c r="QIS3" s="45"/>
      <c r="QIT3" s="45"/>
      <c r="QIU3" s="45"/>
      <c r="QIV3" s="45"/>
      <c r="QIW3" s="45"/>
      <c r="QIX3" s="45"/>
      <c r="QIY3" s="45"/>
      <c r="QIZ3" s="45"/>
      <c r="QJA3" s="45"/>
      <c r="QJB3" s="45"/>
      <c r="QJC3" s="45"/>
      <c r="QJD3" s="45"/>
      <c r="QJE3" s="45"/>
      <c r="QJF3" s="45"/>
      <c r="QJG3" s="45"/>
      <c r="QJH3" s="45"/>
      <c r="QJI3" s="45"/>
      <c r="QJJ3" s="45"/>
      <c r="QJK3" s="45"/>
      <c r="QJL3" s="45"/>
      <c r="QJM3" s="45"/>
      <c r="QJN3" s="45"/>
      <c r="QJO3" s="45"/>
      <c r="QJP3" s="45"/>
      <c r="QJQ3" s="45"/>
      <c r="QJR3" s="45"/>
      <c r="QJS3" s="45"/>
      <c r="QJT3" s="45"/>
      <c r="QJU3" s="45"/>
      <c r="QJV3" s="45"/>
      <c r="QJW3" s="45"/>
      <c r="QJX3" s="45"/>
      <c r="QJY3" s="45"/>
      <c r="QJZ3" s="45"/>
      <c r="QKA3" s="45"/>
      <c r="QKB3" s="45"/>
      <c r="QKC3" s="45"/>
      <c r="QKD3" s="45"/>
      <c r="QKE3" s="45"/>
      <c r="QKF3" s="45"/>
      <c r="QKG3" s="45"/>
      <c r="QKH3" s="45"/>
      <c r="QKI3" s="45"/>
      <c r="QKJ3" s="45"/>
      <c r="QKK3" s="45"/>
      <c r="QKL3" s="45"/>
      <c r="QKM3" s="45"/>
      <c r="QKN3" s="45"/>
      <c r="QKO3" s="45"/>
      <c r="QKP3" s="45"/>
      <c r="QKQ3" s="45"/>
      <c r="QKR3" s="45"/>
      <c r="QKS3" s="45"/>
      <c r="QKT3" s="45"/>
      <c r="QKU3" s="45"/>
      <c r="QKV3" s="45"/>
      <c r="QKW3" s="45"/>
      <c r="QKX3" s="45"/>
      <c r="QKY3" s="45"/>
      <c r="QKZ3" s="45"/>
      <c r="QLA3" s="45"/>
      <c r="QLB3" s="45"/>
      <c r="QLC3" s="45"/>
      <c r="QLD3" s="45"/>
      <c r="QLE3" s="45"/>
      <c r="QLF3" s="45"/>
      <c r="QLG3" s="45"/>
      <c r="QLH3" s="45"/>
      <c r="QLI3" s="45"/>
      <c r="QLJ3" s="45"/>
      <c r="QLK3" s="45"/>
      <c r="QLL3" s="45"/>
      <c r="QLM3" s="45"/>
      <c r="QLN3" s="45"/>
      <c r="QLO3" s="45"/>
      <c r="QLP3" s="45"/>
      <c r="QLQ3" s="45"/>
      <c r="QLR3" s="45"/>
      <c r="QLS3" s="45"/>
      <c r="QLT3" s="45"/>
      <c r="QLU3" s="45"/>
      <c r="QLV3" s="45"/>
      <c r="QLW3" s="45"/>
      <c r="QLX3" s="45"/>
      <c r="QLY3" s="45"/>
      <c r="QLZ3" s="45"/>
      <c r="QMA3" s="45"/>
      <c r="QMB3" s="45"/>
      <c r="QMC3" s="45"/>
      <c r="QMD3" s="45"/>
      <c r="QME3" s="45"/>
      <c r="QMF3" s="45"/>
      <c r="QMG3" s="45"/>
      <c r="QMH3" s="45"/>
      <c r="QMI3" s="45"/>
      <c r="QMJ3" s="45"/>
      <c r="QMK3" s="45"/>
      <c r="QML3" s="45"/>
      <c r="QMM3" s="45"/>
      <c r="QMN3" s="45"/>
      <c r="QMO3" s="45"/>
      <c r="QMP3" s="45"/>
      <c r="QMQ3" s="45"/>
      <c r="QMR3" s="45"/>
      <c r="QMS3" s="45"/>
      <c r="QMT3" s="45"/>
      <c r="QMU3" s="45"/>
      <c r="QMV3" s="45"/>
      <c r="QMW3" s="45"/>
      <c r="QMX3" s="45"/>
      <c r="QMY3" s="45"/>
      <c r="QMZ3" s="45"/>
      <c r="QNA3" s="45"/>
      <c r="QNB3" s="45"/>
      <c r="QNC3" s="45"/>
      <c r="QND3" s="45"/>
      <c r="QNE3" s="45"/>
      <c r="QNF3" s="45"/>
      <c r="QNG3" s="45"/>
      <c r="QNH3" s="45"/>
      <c r="QNI3" s="45"/>
      <c r="QNJ3" s="45"/>
      <c r="QNK3" s="45"/>
      <c r="QNL3" s="45"/>
      <c r="QNM3" s="45"/>
      <c r="QNN3" s="45"/>
      <c r="QNO3" s="45"/>
      <c r="QNP3" s="45"/>
      <c r="QNQ3" s="45"/>
      <c r="QNR3" s="45"/>
      <c r="QNS3" s="45"/>
      <c r="QNT3" s="45"/>
      <c r="QNU3" s="45"/>
      <c r="QNV3" s="45"/>
      <c r="QNW3" s="45"/>
      <c r="QNX3" s="45"/>
      <c r="QNY3" s="45"/>
      <c r="QNZ3" s="45"/>
      <c r="QOA3" s="45"/>
      <c r="QOB3" s="45"/>
      <c r="QOC3" s="45"/>
      <c r="QOD3" s="45"/>
      <c r="QOE3" s="45"/>
      <c r="QOF3" s="45"/>
      <c r="QOG3" s="45"/>
      <c r="QOH3" s="45"/>
      <c r="QOI3" s="45"/>
      <c r="QOJ3" s="45"/>
      <c r="QOK3" s="45"/>
      <c r="QOL3" s="45"/>
      <c r="QOM3" s="45"/>
      <c r="QON3" s="45"/>
      <c r="QOO3" s="45"/>
      <c r="QOP3" s="45"/>
      <c r="QOQ3" s="45"/>
      <c r="QOR3" s="45"/>
      <c r="QOS3" s="45"/>
      <c r="QOT3" s="45"/>
      <c r="QOU3" s="45"/>
      <c r="QOV3" s="45"/>
      <c r="QOW3" s="45"/>
      <c r="QOX3" s="45"/>
      <c r="QOY3" s="45"/>
      <c r="QOZ3" s="45"/>
      <c r="QPA3" s="45"/>
      <c r="QPB3" s="45"/>
      <c r="QPC3" s="45"/>
      <c r="QPD3" s="45"/>
      <c r="QPE3" s="45"/>
      <c r="QPF3" s="45"/>
      <c r="QPG3" s="45"/>
      <c r="QPH3" s="45"/>
      <c r="QPI3" s="45"/>
      <c r="QPJ3" s="45"/>
      <c r="QPK3" s="45"/>
      <c r="QPL3" s="45"/>
      <c r="QPM3" s="45"/>
      <c r="QPN3" s="45"/>
      <c r="QPO3" s="45"/>
      <c r="QPP3" s="45"/>
      <c r="QPQ3" s="45"/>
      <c r="QPR3" s="45"/>
      <c r="QPS3" s="45"/>
      <c r="QPT3" s="45"/>
      <c r="QPU3" s="45"/>
      <c r="QPV3" s="45"/>
      <c r="QPW3" s="45"/>
      <c r="QPX3" s="45"/>
      <c r="QPY3" s="45"/>
      <c r="QPZ3" s="45"/>
      <c r="QQA3" s="45"/>
      <c r="QQB3" s="45"/>
      <c r="QQC3" s="45"/>
      <c r="QQD3" s="45"/>
      <c r="QQE3" s="45"/>
      <c r="QQF3" s="45"/>
      <c r="QQG3" s="45"/>
      <c r="QQH3" s="45"/>
      <c r="QQI3" s="45"/>
      <c r="QQJ3" s="45"/>
      <c r="QQK3" s="45"/>
      <c r="QQL3" s="45"/>
      <c r="QQM3" s="45"/>
      <c r="QQN3" s="45"/>
      <c r="QQO3" s="45"/>
      <c r="QQP3" s="45"/>
      <c r="QQQ3" s="45"/>
      <c r="QQR3" s="45"/>
      <c r="QQS3" s="45"/>
      <c r="QQT3" s="45"/>
      <c r="QQU3" s="45"/>
      <c r="QQV3" s="45"/>
      <c r="QQW3" s="45"/>
      <c r="QQX3" s="45"/>
      <c r="QQY3" s="45"/>
      <c r="QQZ3" s="45"/>
      <c r="QRA3" s="45"/>
      <c r="QRB3" s="45"/>
      <c r="QRC3" s="45"/>
      <c r="QRD3" s="45"/>
      <c r="QRE3" s="45"/>
      <c r="QRF3" s="45"/>
      <c r="QRG3" s="45"/>
      <c r="QRH3" s="45"/>
      <c r="QRI3" s="45"/>
      <c r="QRJ3" s="45"/>
      <c r="QRK3" s="45"/>
      <c r="QRL3" s="45"/>
      <c r="QRM3" s="45"/>
      <c r="QRN3" s="45"/>
      <c r="QRO3" s="45"/>
      <c r="QRP3" s="45"/>
      <c r="QRQ3" s="45"/>
      <c r="QRR3" s="45"/>
      <c r="QRS3" s="45"/>
      <c r="QRT3" s="45"/>
      <c r="QRU3" s="45"/>
      <c r="QRV3" s="45"/>
      <c r="QRW3" s="45"/>
      <c r="QRX3" s="45"/>
      <c r="QRY3" s="45"/>
      <c r="QRZ3" s="45"/>
      <c r="QSA3" s="45"/>
      <c r="QSB3" s="45"/>
      <c r="QSC3" s="45"/>
      <c r="QSD3" s="45"/>
      <c r="QSE3" s="45"/>
      <c r="QSF3" s="45"/>
      <c r="QSG3" s="45"/>
      <c r="QSH3" s="45"/>
      <c r="QSI3" s="45"/>
      <c r="QSJ3" s="45"/>
      <c r="QSK3" s="45"/>
      <c r="QSL3" s="45"/>
      <c r="QSM3" s="45"/>
      <c r="QSN3" s="45"/>
      <c r="QSO3" s="45"/>
      <c r="QSP3" s="45"/>
      <c r="QSQ3" s="45"/>
      <c r="QSR3" s="45"/>
      <c r="QSS3" s="45"/>
      <c r="QST3" s="45"/>
      <c r="QSU3" s="45"/>
      <c r="QSV3" s="45"/>
      <c r="QSW3" s="45"/>
      <c r="QSX3" s="45"/>
      <c r="QSY3" s="45"/>
      <c r="QSZ3" s="45"/>
      <c r="QTA3" s="45"/>
      <c r="QTB3" s="45"/>
      <c r="QTC3" s="45"/>
      <c r="QTD3" s="45"/>
      <c r="QTE3" s="45"/>
      <c r="QTF3" s="45"/>
      <c r="QTG3" s="45"/>
      <c r="QTH3" s="45"/>
      <c r="QTI3" s="45"/>
      <c r="QTJ3" s="45"/>
      <c r="QTK3" s="45"/>
      <c r="QTL3" s="45"/>
      <c r="QTM3" s="45"/>
      <c r="QTN3" s="45"/>
      <c r="QTO3" s="45"/>
      <c r="QTP3" s="45"/>
      <c r="QTQ3" s="45"/>
      <c r="QTR3" s="45"/>
      <c r="QTS3" s="45"/>
      <c r="QTT3" s="45"/>
      <c r="QTU3" s="45"/>
      <c r="QTV3" s="45"/>
      <c r="QTW3" s="45"/>
      <c r="QTX3" s="45"/>
      <c r="QTY3" s="45"/>
      <c r="QTZ3" s="45"/>
      <c r="QUA3" s="45"/>
      <c r="QUB3" s="45"/>
      <c r="QUC3" s="45"/>
      <c r="QUD3" s="45"/>
      <c r="QUE3" s="45"/>
      <c r="QUF3" s="45"/>
      <c r="QUG3" s="45"/>
      <c r="QUH3" s="45"/>
      <c r="QUI3" s="45"/>
      <c r="QUJ3" s="45"/>
      <c r="QUK3" s="45"/>
      <c r="QUL3" s="45"/>
      <c r="QUM3" s="45"/>
      <c r="QUN3" s="45"/>
      <c r="QUO3" s="45"/>
      <c r="QUP3" s="45"/>
      <c r="QUQ3" s="45"/>
      <c r="QUR3" s="45"/>
      <c r="QUS3" s="45"/>
      <c r="QUT3" s="45"/>
      <c r="QUU3" s="45"/>
      <c r="QUV3" s="45"/>
      <c r="QUW3" s="45"/>
      <c r="QUX3" s="45"/>
      <c r="QUY3" s="45"/>
      <c r="QUZ3" s="45"/>
      <c r="QVA3" s="45"/>
      <c r="QVB3" s="45"/>
      <c r="QVC3" s="45"/>
      <c r="QVD3" s="45"/>
      <c r="QVE3" s="45"/>
      <c r="QVF3" s="45"/>
      <c r="QVG3" s="45"/>
      <c r="QVH3" s="45"/>
      <c r="QVI3" s="45"/>
      <c r="QVJ3" s="45"/>
      <c r="QVK3" s="45"/>
      <c r="QVL3" s="45"/>
      <c r="QVM3" s="45"/>
      <c r="QVN3" s="45"/>
      <c r="QVO3" s="45"/>
      <c r="QVP3" s="45"/>
      <c r="QVQ3" s="45"/>
      <c r="QVR3" s="45"/>
      <c r="QVS3" s="45"/>
      <c r="QVT3" s="45"/>
      <c r="QVU3" s="45"/>
      <c r="QVV3" s="45"/>
      <c r="QVW3" s="45"/>
      <c r="QVX3" s="45"/>
      <c r="QVY3" s="45"/>
      <c r="QVZ3" s="45"/>
      <c r="QWA3" s="45"/>
      <c r="QWB3" s="45"/>
      <c r="QWC3" s="45"/>
      <c r="QWD3" s="45"/>
      <c r="QWE3" s="45"/>
      <c r="QWF3" s="45"/>
      <c r="QWG3" s="45"/>
      <c r="QWH3" s="45"/>
      <c r="QWI3" s="45"/>
      <c r="QWJ3" s="45"/>
      <c r="QWK3" s="45"/>
      <c r="QWL3" s="45"/>
      <c r="QWM3" s="45"/>
      <c r="QWN3" s="45"/>
      <c r="QWO3" s="45"/>
      <c r="QWP3" s="45"/>
      <c r="QWQ3" s="45"/>
      <c r="QWR3" s="45"/>
      <c r="QWS3" s="45"/>
      <c r="QWT3" s="45"/>
      <c r="QWU3" s="45"/>
      <c r="QWV3" s="45"/>
      <c r="QWW3" s="45"/>
      <c r="QWX3" s="45"/>
      <c r="QWY3" s="45"/>
      <c r="QWZ3" s="45"/>
      <c r="QXA3" s="45"/>
      <c r="QXB3" s="45"/>
      <c r="QXC3" s="45"/>
      <c r="QXD3" s="45"/>
      <c r="QXE3" s="45"/>
      <c r="QXF3" s="45"/>
      <c r="QXG3" s="45"/>
      <c r="QXH3" s="45"/>
      <c r="QXI3" s="45"/>
      <c r="QXJ3" s="45"/>
      <c r="QXK3" s="45"/>
      <c r="QXL3" s="45"/>
      <c r="QXM3" s="45"/>
      <c r="QXN3" s="45"/>
      <c r="QXO3" s="45"/>
      <c r="QXP3" s="45"/>
      <c r="QXQ3" s="45"/>
      <c r="QXR3" s="45"/>
      <c r="QXS3" s="45"/>
      <c r="QXT3" s="45"/>
      <c r="QXU3" s="45"/>
      <c r="QXV3" s="45"/>
      <c r="QXW3" s="45"/>
      <c r="QXX3" s="45"/>
      <c r="QXY3" s="45"/>
      <c r="QXZ3" s="45"/>
      <c r="QYA3" s="45"/>
      <c r="QYB3" s="45"/>
      <c r="QYC3" s="45"/>
      <c r="QYD3" s="45"/>
      <c r="QYE3" s="45"/>
      <c r="QYF3" s="45"/>
      <c r="QYG3" s="45"/>
      <c r="QYH3" s="45"/>
      <c r="QYI3" s="45"/>
      <c r="QYJ3" s="45"/>
      <c r="QYK3" s="45"/>
      <c r="QYL3" s="45"/>
      <c r="QYM3" s="45"/>
      <c r="QYN3" s="45"/>
      <c r="QYO3" s="45"/>
      <c r="QYP3" s="45"/>
      <c r="QYQ3" s="45"/>
      <c r="QYR3" s="45"/>
      <c r="QYS3" s="45"/>
      <c r="QYT3" s="45"/>
      <c r="QYU3" s="45"/>
      <c r="QYV3" s="45"/>
      <c r="QYW3" s="45"/>
      <c r="QYX3" s="45"/>
      <c r="QYY3" s="45"/>
      <c r="QYZ3" s="45"/>
      <c r="QZA3" s="45"/>
      <c r="QZB3" s="45"/>
      <c r="QZC3" s="45"/>
      <c r="QZD3" s="45"/>
      <c r="QZE3" s="45"/>
      <c r="QZF3" s="45"/>
      <c r="QZG3" s="45"/>
      <c r="QZH3" s="45"/>
      <c r="QZI3" s="45"/>
      <c r="QZJ3" s="45"/>
      <c r="QZK3" s="45"/>
      <c r="QZL3" s="45"/>
      <c r="QZM3" s="45"/>
      <c r="QZN3" s="45"/>
      <c r="QZO3" s="45"/>
      <c r="QZP3" s="45"/>
      <c r="QZQ3" s="45"/>
      <c r="QZR3" s="45"/>
      <c r="QZS3" s="45"/>
      <c r="QZT3" s="45"/>
      <c r="QZU3" s="45"/>
      <c r="QZV3" s="45"/>
      <c r="QZW3" s="45"/>
      <c r="QZX3" s="45"/>
      <c r="QZY3" s="45"/>
      <c r="QZZ3" s="45"/>
      <c r="RAA3" s="45"/>
      <c r="RAB3" s="45"/>
      <c r="RAC3" s="45"/>
      <c r="RAD3" s="45"/>
      <c r="RAE3" s="45"/>
      <c r="RAF3" s="45"/>
      <c r="RAG3" s="45"/>
      <c r="RAH3" s="45"/>
      <c r="RAI3" s="45"/>
      <c r="RAJ3" s="45"/>
      <c r="RAK3" s="45"/>
      <c r="RAL3" s="45"/>
      <c r="RAM3" s="45"/>
      <c r="RAN3" s="45"/>
      <c r="RAO3" s="45"/>
      <c r="RAP3" s="45"/>
      <c r="RAQ3" s="45"/>
      <c r="RAR3" s="45"/>
      <c r="RAS3" s="45"/>
      <c r="RAT3" s="45"/>
      <c r="RAU3" s="45"/>
      <c r="RAV3" s="45"/>
      <c r="RAW3" s="45"/>
      <c r="RAX3" s="45"/>
      <c r="RAY3" s="45"/>
      <c r="RAZ3" s="45"/>
      <c r="RBA3" s="45"/>
      <c r="RBB3" s="45"/>
      <c r="RBC3" s="45"/>
      <c r="RBD3" s="45"/>
      <c r="RBE3" s="45"/>
      <c r="RBF3" s="45"/>
      <c r="RBG3" s="45"/>
      <c r="RBH3" s="45"/>
      <c r="RBI3" s="45"/>
      <c r="RBJ3" s="45"/>
      <c r="RBK3" s="45"/>
      <c r="RBL3" s="45"/>
      <c r="RBM3" s="45"/>
      <c r="RBN3" s="45"/>
      <c r="RBO3" s="45"/>
      <c r="RBP3" s="45"/>
      <c r="RBQ3" s="45"/>
      <c r="RBR3" s="45"/>
      <c r="RBS3" s="45"/>
      <c r="RBT3" s="45"/>
      <c r="RBU3" s="45"/>
      <c r="RBV3" s="45"/>
      <c r="RBW3" s="45"/>
      <c r="RBX3" s="45"/>
      <c r="RBY3" s="45"/>
      <c r="RBZ3" s="45"/>
      <c r="RCA3" s="45"/>
      <c r="RCB3" s="45"/>
      <c r="RCC3" s="45"/>
      <c r="RCD3" s="45"/>
      <c r="RCE3" s="45"/>
      <c r="RCF3" s="45"/>
      <c r="RCG3" s="45"/>
      <c r="RCH3" s="45"/>
      <c r="RCI3" s="45"/>
      <c r="RCJ3" s="45"/>
      <c r="RCK3" s="45"/>
      <c r="RCL3" s="45"/>
      <c r="RCM3" s="45"/>
      <c r="RCN3" s="45"/>
      <c r="RCO3" s="45"/>
      <c r="RCP3" s="45"/>
      <c r="RCQ3" s="45"/>
      <c r="RCR3" s="45"/>
      <c r="RCS3" s="45"/>
      <c r="RCT3" s="45"/>
      <c r="RCU3" s="45"/>
      <c r="RCV3" s="45"/>
      <c r="RCW3" s="45"/>
      <c r="RCX3" s="45"/>
      <c r="RCY3" s="45"/>
      <c r="RCZ3" s="45"/>
      <c r="RDA3" s="45"/>
      <c r="RDB3" s="45"/>
      <c r="RDC3" s="45"/>
      <c r="RDD3" s="45"/>
      <c r="RDE3" s="45"/>
      <c r="RDF3" s="45"/>
      <c r="RDG3" s="45"/>
      <c r="RDH3" s="45"/>
      <c r="RDI3" s="45"/>
      <c r="RDJ3" s="45"/>
      <c r="RDK3" s="45"/>
      <c r="RDL3" s="45"/>
      <c r="RDM3" s="45"/>
      <c r="RDN3" s="45"/>
      <c r="RDO3" s="45"/>
      <c r="RDP3" s="45"/>
      <c r="RDQ3" s="45"/>
      <c r="RDR3" s="45"/>
      <c r="RDS3" s="45"/>
      <c r="RDT3" s="45"/>
      <c r="RDU3" s="45"/>
      <c r="RDV3" s="45"/>
      <c r="RDW3" s="45"/>
      <c r="RDX3" s="45"/>
      <c r="RDY3" s="45"/>
      <c r="RDZ3" s="45"/>
      <c r="REA3" s="45"/>
      <c r="REB3" s="45"/>
      <c r="REC3" s="45"/>
      <c r="RED3" s="45"/>
      <c r="REE3" s="45"/>
      <c r="REF3" s="45"/>
      <c r="REG3" s="45"/>
      <c r="REH3" s="45"/>
      <c r="REI3" s="45"/>
      <c r="REJ3" s="45"/>
      <c r="REK3" s="45"/>
      <c r="REL3" s="45"/>
      <c r="REM3" s="45"/>
      <c r="REN3" s="45"/>
      <c r="REO3" s="45"/>
      <c r="REP3" s="45"/>
      <c r="REQ3" s="45"/>
      <c r="RER3" s="45"/>
      <c r="RES3" s="45"/>
      <c r="RET3" s="45"/>
      <c r="REU3" s="45"/>
      <c r="REV3" s="45"/>
      <c r="REW3" s="45"/>
      <c r="REX3" s="45"/>
      <c r="REY3" s="45"/>
      <c r="REZ3" s="45"/>
      <c r="RFA3" s="45"/>
      <c r="RFB3" s="45"/>
      <c r="RFC3" s="45"/>
      <c r="RFD3" s="45"/>
      <c r="RFE3" s="45"/>
      <c r="RFF3" s="45"/>
      <c r="RFG3" s="45"/>
      <c r="RFH3" s="45"/>
      <c r="RFI3" s="45"/>
      <c r="RFJ3" s="45"/>
      <c r="RFK3" s="45"/>
      <c r="RFL3" s="45"/>
      <c r="RFM3" s="45"/>
      <c r="RFN3" s="45"/>
      <c r="RFO3" s="45"/>
      <c r="RFP3" s="45"/>
      <c r="RFQ3" s="45"/>
      <c r="RFR3" s="45"/>
      <c r="RFS3" s="45"/>
      <c r="RFT3" s="45"/>
      <c r="RFU3" s="45"/>
      <c r="RFV3" s="45"/>
      <c r="RFW3" s="45"/>
      <c r="RFX3" s="45"/>
      <c r="RFY3" s="45"/>
      <c r="RFZ3" s="45"/>
      <c r="RGA3" s="45"/>
      <c r="RGB3" s="45"/>
      <c r="RGC3" s="45"/>
      <c r="RGD3" s="45"/>
      <c r="RGE3" s="45"/>
      <c r="RGF3" s="45"/>
      <c r="RGG3" s="45"/>
      <c r="RGH3" s="45"/>
      <c r="RGI3" s="45"/>
      <c r="RGJ3" s="45"/>
      <c r="RGK3" s="45"/>
      <c r="RGL3" s="45"/>
      <c r="RGM3" s="45"/>
      <c r="RGN3" s="45"/>
      <c r="RGO3" s="45"/>
      <c r="RGP3" s="45"/>
      <c r="RGQ3" s="45"/>
      <c r="RGR3" s="45"/>
      <c r="RGS3" s="45"/>
      <c r="RGT3" s="45"/>
      <c r="RGU3" s="45"/>
      <c r="RGV3" s="45"/>
      <c r="RGW3" s="45"/>
      <c r="RGX3" s="45"/>
      <c r="RGY3" s="45"/>
      <c r="RGZ3" s="45"/>
      <c r="RHA3" s="45"/>
      <c r="RHB3" s="45"/>
      <c r="RHC3" s="45"/>
      <c r="RHD3" s="45"/>
      <c r="RHE3" s="45"/>
      <c r="RHF3" s="45"/>
      <c r="RHG3" s="45"/>
      <c r="RHH3" s="45"/>
      <c r="RHI3" s="45"/>
      <c r="RHJ3" s="45"/>
      <c r="RHK3" s="45"/>
      <c r="RHL3" s="45"/>
      <c r="RHM3" s="45"/>
      <c r="RHN3" s="45"/>
      <c r="RHO3" s="45"/>
      <c r="RHP3" s="45"/>
      <c r="RHQ3" s="45"/>
      <c r="RHR3" s="45"/>
      <c r="RHS3" s="45"/>
      <c r="RHT3" s="45"/>
      <c r="RHU3" s="45"/>
      <c r="RHV3" s="45"/>
      <c r="RHW3" s="45"/>
      <c r="RHX3" s="45"/>
      <c r="RHY3" s="45"/>
      <c r="RHZ3" s="45"/>
      <c r="RIA3" s="45"/>
      <c r="RIB3" s="45"/>
      <c r="RIC3" s="45"/>
      <c r="RID3" s="45"/>
      <c r="RIE3" s="45"/>
      <c r="RIF3" s="45"/>
      <c r="RIG3" s="45"/>
      <c r="RIH3" s="45"/>
      <c r="RII3" s="45"/>
      <c r="RIJ3" s="45"/>
      <c r="RIK3" s="45"/>
      <c r="RIL3" s="45"/>
      <c r="RIM3" s="45"/>
      <c r="RIN3" s="45"/>
      <c r="RIO3" s="45"/>
      <c r="RIP3" s="45"/>
      <c r="RIQ3" s="45"/>
      <c r="RIR3" s="45"/>
      <c r="RIS3" s="45"/>
      <c r="RIT3" s="45"/>
      <c r="RIU3" s="45"/>
      <c r="RIV3" s="45"/>
      <c r="RIW3" s="45"/>
      <c r="RIX3" s="45"/>
      <c r="RIY3" s="45"/>
      <c r="RIZ3" s="45"/>
      <c r="RJA3" s="45"/>
      <c r="RJB3" s="45"/>
      <c r="RJC3" s="45"/>
      <c r="RJD3" s="45"/>
      <c r="RJE3" s="45"/>
      <c r="RJF3" s="45"/>
      <c r="RJG3" s="45"/>
      <c r="RJH3" s="45"/>
      <c r="RJI3" s="45"/>
      <c r="RJJ3" s="45"/>
      <c r="RJK3" s="45"/>
      <c r="RJL3" s="45"/>
      <c r="RJM3" s="45"/>
      <c r="RJN3" s="45"/>
      <c r="RJO3" s="45"/>
      <c r="RJP3" s="45"/>
      <c r="RJQ3" s="45"/>
      <c r="RJR3" s="45"/>
      <c r="RJS3" s="45"/>
      <c r="RJT3" s="45"/>
      <c r="RJU3" s="45"/>
      <c r="RJV3" s="45"/>
      <c r="RJW3" s="45"/>
      <c r="RJX3" s="45"/>
      <c r="RJY3" s="45"/>
      <c r="RJZ3" s="45"/>
      <c r="RKA3" s="45"/>
      <c r="RKB3" s="45"/>
      <c r="RKC3" s="45"/>
      <c r="RKD3" s="45"/>
      <c r="RKE3" s="45"/>
      <c r="RKF3" s="45"/>
      <c r="RKG3" s="45"/>
      <c r="RKH3" s="45"/>
      <c r="RKI3" s="45"/>
      <c r="RKJ3" s="45"/>
      <c r="RKK3" s="45"/>
      <c r="RKL3" s="45"/>
      <c r="RKM3" s="45"/>
      <c r="RKN3" s="45"/>
      <c r="RKO3" s="45"/>
      <c r="RKP3" s="45"/>
      <c r="RKQ3" s="45"/>
      <c r="RKR3" s="45"/>
      <c r="RKS3" s="45"/>
      <c r="RKT3" s="45"/>
      <c r="RKU3" s="45"/>
      <c r="RKV3" s="45"/>
      <c r="RKW3" s="45"/>
      <c r="RKX3" s="45"/>
      <c r="RKY3" s="45"/>
      <c r="RKZ3" s="45"/>
      <c r="RLA3" s="45"/>
      <c r="RLB3" s="45"/>
      <c r="RLC3" s="45"/>
      <c r="RLD3" s="45"/>
      <c r="RLE3" s="45"/>
      <c r="RLF3" s="45"/>
      <c r="RLG3" s="45"/>
      <c r="RLH3" s="45"/>
      <c r="RLI3" s="45"/>
      <c r="RLJ3" s="45"/>
      <c r="RLK3" s="45"/>
      <c r="RLL3" s="45"/>
      <c r="RLM3" s="45"/>
      <c r="RLN3" s="45"/>
      <c r="RLO3" s="45"/>
      <c r="RLP3" s="45"/>
      <c r="RLQ3" s="45"/>
      <c r="RLR3" s="45"/>
      <c r="RLS3" s="45"/>
      <c r="RLT3" s="45"/>
      <c r="RLU3" s="45"/>
      <c r="RLV3" s="45"/>
      <c r="RLW3" s="45"/>
      <c r="RLX3" s="45"/>
      <c r="RLY3" s="45"/>
      <c r="RLZ3" s="45"/>
      <c r="RMA3" s="45"/>
      <c r="RMB3" s="45"/>
      <c r="RMC3" s="45"/>
      <c r="RMD3" s="45"/>
      <c r="RME3" s="45"/>
      <c r="RMF3" s="45"/>
      <c r="RMG3" s="45"/>
      <c r="RMH3" s="45"/>
      <c r="RMI3" s="45"/>
      <c r="RMJ3" s="45"/>
      <c r="RMK3" s="45"/>
      <c r="RML3" s="45"/>
      <c r="RMM3" s="45"/>
      <c r="RMN3" s="45"/>
      <c r="RMO3" s="45"/>
      <c r="RMP3" s="45"/>
      <c r="RMQ3" s="45"/>
      <c r="RMR3" s="45"/>
      <c r="RMS3" s="45"/>
      <c r="RMT3" s="45"/>
      <c r="RMU3" s="45"/>
      <c r="RMV3" s="45"/>
      <c r="RMW3" s="45"/>
      <c r="RMX3" s="45"/>
      <c r="RMY3" s="45"/>
      <c r="RMZ3" s="45"/>
      <c r="RNA3" s="45"/>
      <c r="RNB3" s="45"/>
      <c r="RNC3" s="45"/>
      <c r="RND3" s="45"/>
      <c r="RNE3" s="45"/>
      <c r="RNF3" s="45"/>
      <c r="RNG3" s="45"/>
      <c r="RNH3" s="45"/>
      <c r="RNI3" s="45"/>
      <c r="RNJ3" s="45"/>
      <c r="RNK3" s="45"/>
      <c r="RNL3" s="45"/>
      <c r="RNM3" s="45"/>
      <c r="RNN3" s="45"/>
      <c r="RNO3" s="45"/>
      <c r="RNP3" s="45"/>
      <c r="RNQ3" s="45"/>
      <c r="RNR3" s="45"/>
      <c r="RNS3" s="45"/>
      <c r="RNT3" s="45"/>
      <c r="RNU3" s="45"/>
      <c r="RNV3" s="45"/>
      <c r="RNW3" s="45"/>
      <c r="RNX3" s="45"/>
      <c r="RNY3" s="45"/>
      <c r="RNZ3" s="45"/>
      <c r="ROA3" s="45"/>
      <c r="ROB3" s="45"/>
      <c r="ROC3" s="45"/>
      <c r="ROD3" s="45"/>
      <c r="ROE3" s="45"/>
      <c r="ROF3" s="45"/>
      <c r="ROG3" s="45"/>
      <c r="ROH3" s="45"/>
      <c r="ROI3" s="45"/>
      <c r="ROJ3" s="45"/>
      <c r="ROK3" s="45"/>
      <c r="ROL3" s="45"/>
      <c r="ROM3" s="45"/>
      <c r="RON3" s="45"/>
      <c r="ROO3" s="45"/>
      <c r="ROP3" s="45"/>
      <c r="ROQ3" s="45"/>
      <c r="ROR3" s="45"/>
      <c r="ROS3" s="45"/>
      <c r="ROT3" s="45"/>
      <c r="ROU3" s="45"/>
      <c r="ROV3" s="45"/>
      <c r="ROW3" s="45"/>
      <c r="ROX3" s="45"/>
      <c r="ROY3" s="45"/>
      <c r="ROZ3" s="45"/>
      <c r="RPA3" s="45"/>
      <c r="RPB3" s="45"/>
      <c r="RPC3" s="45"/>
      <c r="RPD3" s="45"/>
      <c r="RPE3" s="45"/>
      <c r="RPF3" s="45"/>
      <c r="RPG3" s="45"/>
      <c r="RPH3" s="45"/>
      <c r="RPI3" s="45"/>
      <c r="RPJ3" s="45"/>
      <c r="RPK3" s="45"/>
      <c r="RPL3" s="45"/>
      <c r="RPM3" s="45"/>
      <c r="RPN3" s="45"/>
      <c r="RPO3" s="45"/>
      <c r="RPP3" s="45"/>
      <c r="RPQ3" s="45"/>
      <c r="RPR3" s="45"/>
      <c r="RPS3" s="45"/>
      <c r="RPT3" s="45"/>
      <c r="RPU3" s="45"/>
      <c r="RPV3" s="45"/>
      <c r="RPW3" s="45"/>
      <c r="RPX3" s="45"/>
      <c r="RPY3" s="45"/>
      <c r="RPZ3" s="45"/>
      <c r="RQA3" s="45"/>
      <c r="RQB3" s="45"/>
      <c r="RQC3" s="45"/>
      <c r="RQD3" s="45"/>
      <c r="RQE3" s="45"/>
      <c r="RQF3" s="45"/>
      <c r="RQG3" s="45"/>
      <c r="RQH3" s="45"/>
      <c r="RQI3" s="45"/>
      <c r="RQJ3" s="45"/>
      <c r="RQK3" s="45"/>
      <c r="RQL3" s="45"/>
      <c r="RQM3" s="45"/>
      <c r="RQN3" s="45"/>
      <c r="RQO3" s="45"/>
      <c r="RQP3" s="45"/>
      <c r="RQQ3" s="45"/>
      <c r="RQR3" s="45"/>
      <c r="RQS3" s="45"/>
      <c r="RQT3" s="45"/>
      <c r="RQU3" s="45"/>
      <c r="RQV3" s="45"/>
      <c r="RQW3" s="45"/>
      <c r="RQX3" s="45"/>
      <c r="RQY3" s="45"/>
      <c r="RQZ3" s="45"/>
      <c r="RRA3" s="45"/>
      <c r="RRB3" s="45"/>
      <c r="RRC3" s="45"/>
      <c r="RRD3" s="45"/>
      <c r="RRE3" s="45"/>
      <c r="RRF3" s="45"/>
      <c r="RRG3" s="45"/>
      <c r="RRH3" s="45"/>
      <c r="RRI3" s="45"/>
      <c r="RRJ3" s="45"/>
      <c r="RRK3" s="45"/>
      <c r="RRL3" s="45"/>
      <c r="RRM3" s="45"/>
      <c r="RRN3" s="45"/>
      <c r="RRO3" s="45"/>
      <c r="RRP3" s="45"/>
      <c r="RRQ3" s="45"/>
      <c r="RRR3" s="45"/>
      <c r="RRS3" s="45"/>
      <c r="RRT3" s="45"/>
      <c r="RRU3" s="45"/>
      <c r="RRV3" s="45"/>
      <c r="RRW3" s="45"/>
      <c r="RRX3" s="45"/>
      <c r="RRY3" s="45"/>
      <c r="RRZ3" s="45"/>
      <c r="RSA3" s="45"/>
      <c r="RSB3" s="45"/>
      <c r="RSC3" s="45"/>
      <c r="RSD3" s="45"/>
      <c r="RSE3" s="45"/>
      <c r="RSF3" s="45"/>
      <c r="RSG3" s="45"/>
      <c r="RSH3" s="45"/>
      <c r="RSI3" s="45"/>
      <c r="RSJ3" s="45"/>
      <c r="RSK3" s="45"/>
      <c r="RSL3" s="45"/>
      <c r="RSM3" s="45"/>
      <c r="RSN3" s="45"/>
      <c r="RSO3" s="45"/>
      <c r="RSP3" s="45"/>
      <c r="RSQ3" s="45"/>
      <c r="RSR3" s="45"/>
      <c r="RSS3" s="45"/>
      <c r="RST3" s="45"/>
      <c r="RSU3" s="45"/>
      <c r="RSV3" s="45"/>
      <c r="RSW3" s="45"/>
      <c r="RSX3" s="45"/>
      <c r="RSY3" s="45"/>
      <c r="RSZ3" s="45"/>
      <c r="RTA3" s="45"/>
      <c r="RTB3" s="45"/>
      <c r="RTC3" s="45"/>
      <c r="RTD3" s="45"/>
      <c r="RTE3" s="45"/>
      <c r="RTF3" s="45"/>
      <c r="RTG3" s="45"/>
      <c r="RTH3" s="45"/>
      <c r="RTI3" s="45"/>
      <c r="RTJ3" s="45"/>
      <c r="RTK3" s="45"/>
      <c r="RTL3" s="45"/>
      <c r="RTM3" s="45"/>
      <c r="RTN3" s="45"/>
      <c r="RTO3" s="45"/>
      <c r="RTP3" s="45"/>
      <c r="RTQ3" s="45"/>
      <c r="RTR3" s="45"/>
      <c r="RTS3" s="45"/>
      <c r="RTT3" s="45"/>
      <c r="RTU3" s="45"/>
      <c r="RTV3" s="45"/>
      <c r="RTW3" s="45"/>
      <c r="RTX3" s="45"/>
      <c r="RTY3" s="45"/>
      <c r="RTZ3" s="45"/>
      <c r="RUA3" s="45"/>
      <c r="RUB3" s="45"/>
      <c r="RUC3" s="45"/>
      <c r="RUD3" s="45"/>
      <c r="RUE3" s="45"/>
      <c r="RUF3" s="45"/>
      <c r="RUG3" s="45"/>
      <c r="RUH3" s="45"/>
      <c r="RUI3" s="45"/>
      <c r="RUJ3" s="45"/>
      <c r="RUK3" s="45"/>
      <c r="RUL3" s="45"/>
      <c r="RUM3" s="45"/>
      <c r="RUN3" s="45"/>
      <c r="RUO3" s="45"/>
      <c r="RUP3" s="45"/>
      <c r="RUQ3" s="45"/>
      <c r="RUR3" s="45"/>
      <c r="RUS3" s="45"/>
      <c r="RUT3" s="45"/>
      <c r="RUU3" s="45"/>
      <c r="RUV3" s="45"/>
      <c r="RUW3" s="45"/>
      <c r="RUX3" s="45"/>
      <c r="RUY3" s="45"/>
      <c r="RUZ3" s="45"/>
      <c r="RVA3" s="45"/>
      <c r="RVB3" s="45"/>
      <c r="RVC3" s="45"/>
      <c r="RVD3" s="45"/>
      <c r="RVE3" s="45"/>
      <c r="RVF3" s="45"/>
      <c r="RVG3" s="45"/>
      <c r="RVH3" s="45"/>
      <c r="RVI3" s="45"/>
      <c r="RVJ3" s="45"/>
      <c r="RVK3" s="45"/>
      <c r="RVL3" s="45"/>
      <c r="RVM3" s="45"/>
      <c r="RVN3" s="45"/>
      <c r="RVO3" s="45"/>
      <c r="RVP3" s="45"/>
      <c r="RVQ3" s="45"/>
      <c r="RVR3" s="45"/>
      <c r="RVS3" s="45"/>
      <c r="RVT3" s="45"/>
      <c r="RVU3" s="45"/>
      <c r="RVV3" s="45"/>
      <c r="RVW3" s="45"/>
      <c r="RVX3" s="45"/>
      <c r="RVY3" s="45"/>
      <c r="RVZ3" s="45"/>
      <c r="RWA3" s="45"/>
      <c r="RWB3" s="45"/>
      <c r="RWC3" s="45"/>
      <c r="RWD3" s="45"/>
      <c r="RWE3" s="45"/>
      <c r="RWF3" s="45"/>
      <c r="RWG3" s="45"/>
      <c r="RWH3" s="45"/>
      <c r="RWI3" s="45"/>
      <c r="RWJ3" s="45"/>
      <c r="RWK3" s="45"/>
      <c r="RWL3" s="45"/>
      <c r="RWM3" s="45"/>
      <c r="RWN3" s="45"/>
      <c r="RWO3" s="45"/>
      <c r="RWP3" s="45"/>
      <c r="RWQ3" s="45"/>
      <c r="RWR3" s="45"/>
      <c r="RWS3" s="45"/>
      <c r="RWT3" s="45"/>
      <c r="RWU3" s="45"/>
      <c r="RWV3" s="45"/>
      <c r="RWW3" s="45"/>
      <c r="RWX3" s="45"/>
      <c r="RWY3" s="45"/>
      <c r="RWZ3" s="45"/>
      <c r="RXA3" s="45"/>
      <c r="RXB3" s="45"/>
      <c r="RXC3" s="45"/>
      <c r="RXD3" s="45"/>
      <c r="RXE3" s="45"/>
      <c r="RXF3" s="45"/>
      <c r="RXG3" s="45"/>
      <c r="RXH3" s="45"/>
      <c r="RXI3" s="45"/>
      <c r="RXJ3" s="45"/>
      <c r="RXK3" s="45"/>
      <c r="RXL3" s="45"/>
      <c r="RXM3" s="45"/>
      <c r="RXN3" s="45"/>
      <c r="RXO3" s="45"/>
      <c r="RXP3" s="45"/>
      <c r="RXQ3" s="45"/>
      <c r="RXR3" s="45"/>
      <c r="RXS3" s="45"/>
      <c r="RXT3" s="45"/>
      <c r="RXU3" s="45"/>
      <c r="RXV3" s="45"/>
      <c r="RXW3" s="45"/>
      <c r="RXX3" s="45"/>
      <c r="RXY3" s="45"/>
      <c r="RXZ3" s="45"/>
      <c r="RYA3" s="45"/>
      <c r="RYB3" s="45"/>
      <c r="RYC3" s="45"/>
      <c r="RYD3" s="45"/>
      <c r="RYE3" s="45"/>
      <c r="RYF3" s="45"/>
      <c r="RYG3" s="45"/>
      <c r="RYH3" s="45"/>
      <c r="RYI3" s="45"/>
      <c r="RYJ3" s="45"/>
      <c r="RYK3" s="45"/>
      <c r="RYL3" s="45"/>
      <c r="RYM3" s="45"/>
      <c r="RYN3" s="45"/>
      <c r="RYO3" s="45"/>
      <c r="RYP3" s="45"/>
      <c r="RYQ3" s="45"/>
      <c r="RYR3" s="45"/>
      <c r="RYS3" s="45"/>
      <c r="RYT3" s="45"/>
      <c r="RYU3" s="45"/>
      <c r="RYV3" s="45"/>
      <c r="RYW3" s="45"/>
      <c r="RYX3" s="45"/>
      <c r="RYY3" s="45"/>
      <c r="RYZ3" s="45"/>
      <c r="RZA3" s="45"/>
      <c r="RZB3" s="45"/>
      <c r="RZC3" s="45"/>
      <c r="RZD3" s="45"/>
      <c r="RZE3" s="45"/>
      <c r="RZF3" s="45"/>
      <c r="RZG3" s="45"/>
      <c r="RZH3" s="45"/>
      <c r="RZI3" s="45"/>
      <c r="RZJ3" s="45"/>
      <c r="RZK3" s="45"/>
      <c r="RZL3" s="45"/>
      <c r="RZM3" s="45"/>
      <c r="RZN3" s="45"/>
      <c r="RZO3" s="45"/>
      <c r="RZP3" s="45"/>
      <c r="RZQ3" s="45"/>
      <c r="RZR3" s="45"/>
      <c r="RZS3" s="45"/>
      <c r="RZT3" s="45"/>
      <c r="RZU3" s="45"/>
      <c r="RZV3" s="45"/>
      <c r="RZW3" s="45"/>
      <c r="RZX3" s="45"/>
      <c r="RZY3" s="45"/>
      <c r="RZZ3" s="45"/>
      <c r="SAA3" s="45"/>
      <c r="SAB3" s="45"/>
      <c r="SAC3" s="45"/>
      <c r="SAD3" s="45"/>
      <c r="SAE3" s="45"/>
      <c r="SAF3" s="45"/>
      <c r="SAG3" s="45"/>
      <c r="SAH3" s="45"/>
      <c r="SAI3" s="45"/>
      <c r="SAJ3" s="45"/>
      <c r="SAK3" s="45"/>
      <c r="SAL3" s="45"/>
      <c r="SAM3" s="45"/>
      <c r="SAN3" s="45"/>
      <c r="SAO3" s="45"/>
      <c r="SAP3" s="45"/>
      <c r="SAQ3" s="45"/>
      <c r="SAR3" s="45"/>
      <c r="SAS3" s="45"/>
      <c r="SAT3" s="45"/>
      <c r="SAU3" s="45"/>
      <c r="SAV3" s="45"/>
      <c r="SAW3" s="45"/>
      <c r="SAX3" s="45"/>
      <c r="SAY3" s="45"/>
      <c r="SAZ3" s="45"/>
      <c r="SBA3" s="45"/>
      <c r="SBB3" s="45"/>
      <c r="SBC3" s="45"/>
      <c r="SBD3" s="45"/>
      <c r="SBE3" s="45"/>
      <c r="SBF3" s="45"/>
      <c r="SBG3" s="45"/>
      <c r="SBH3" s="45"/>
      <c r="SBI3" s="45"/>
      <c r="SBJ3" s="45"/>
      <c r="SBK3" s="45"/>
      <c r="SBL3" s="45"/>
      <c r="SBM3" s="45"/>
      <c r="SBN3" s="45"/>
      <c r="SBO3" s="45"/>
      <c r="SBP3" s="45"/>
      <c r="SBQ3" s="45"/>
      <c r="SBR3" s="45"/>
      <c r="SBS3" s="45"/>
      <c r="SBT3" s="45"/>
      <c r="SBU3" s="45"/>
      <c r="SBV3" s="45"/>
      <c r="SBW3" s="45"/>
      <c r="SBX3" s="45"/>
      <c r="SBY3" s="45"/>
      <c r="SBZ3" s="45"/>
      <c r="SCA3" s="45"/>
      <c r="SCB3" s="45"/>
      <c r="SCC3" s="45"/>
      <c r="SCD3" s="45"/>
      <c r="SCE3" s="45"/>
      <c r="SCF3" s="45"/>
      <c r="SCG3" s="45"/>
      <c r="SCH3" s="45"/>
      <c r="SCI3" s="45"/>
      <c r="SCJ3" s="45"/>
      <c r="SCK3" s="45"/>
      <c r="SCL3" s="45"/>
      <c r="SCM3" s="45"/>
      <c r="SCN3" s="45"/>
      <c r="SCO3" s="45"/>
      <c r="SCP3" s="45"/>
      <c r="SCQ3" s="45"/>
      <c r="SCR3" s="45"/>
      <c r="SCS3" s="45"/>
      <c r="SCT3" s="45"/>
      <c r="SCU3" s="45"/>
      <c r="SCV3" s="45"/>
      <c r="SCW3" s="45"/>
      <c r="SCX3" s="45"/>
      <c r="SCY3" s="45"/>
      <c r="SCZ3" s="45"/>
      <c r="SDA3" s="45"/>
      <c r="SDB3" s="45"/>
      <c r="SDC3" s="45"/>
      <c r="SDD3" s="45"/>
      <c r="SDE3" s="45"/>
      <c r="SDF3" s="45"/>
      <c r="SDG3" s="45"/>
      <c r="SDH3" s="45"/>
      <c r="SDI3" s="45"/>
      <c r="SDJ3" s="45"/>
      <c r="SDK3" s="45"/>
      <c r="SDL3" s="45"/>
      <c r="SDM3" s="45"/>
      <c r="SDN3" s="45"/>
      <c r="SDO3" s="45"/>
      <c r="SDP3" s="45"/>
      <c r="SDQ3" s="45"/>
      <c r="SDR3" s="45"/>
      <c r="SDS3" s="45"/>
      <c r="SDT3" s="45"/>
      <c r="SDU3" s="45"/>
      <c r="SDV3" s="45"/>
      <c r="SDW3" s="45"/>
      <c r="SDX3" s="45"/>
      <c r="SDY3" s="45"/>
      <c r="SDZ3" s="45"/>
      <c r="SEA3" s="45"/>
      <c r="SEB3" s="45"/>
      <c r="SEC3" s="45"/>
      <c r="SED3" s="45"/>
      <c r="SEE3" s="45"/>
      <c r="SEF3" s="45"/>
      <c r="SEG3" s="45"/>
      <c r="SEH3" s="45"/>
      <c r="SEI3" s="45"/>
      <c r="SEJ3" s="45"/>
      <c r="SEK3" s="45"/>
      <c r="SEL3" s="45"/>
      <c r="SEM3" s="45"/>
      <c r="SEN3" s="45"/>
      <c r="SEO3" s="45"/>
      <c r="SEP3" s="45"/>
      <c r="SEQ3" s="45"/>
      <c r="SER3" s="45"/>
      <c r="SES3" s="45"/>
      <c r="SET3" s="45"/>
      <c r="SEU3" s="45"/>
      <c r="SEV3" s="45"/>
      <c r="SEW3" s="45"/>
      <c r="SEX3" s="45"/>
      <c r="SEY3" s="45"/>
      <c r="SEZ3" s="45"/>
      <c r="SFA3" s="45"/>
      <c r="SFB3" s="45"/>
      <c r="SFC3" s="45"/>
      <c r="SFD3" s="45"/>
      <c r="SFE3" s="45"/>
      <c r="SFF3" s="45"/>
      <c r="SFG3" s="45"/>
      <c r="SFH3" s="45"/>
      <c r="SFI3" s="45"/>
      <c r="SFJ3" s="45"/>
      <c r="SFK3" s="45"/>
      <c r="SFL3" s="45"/>
      <c r="SFM3" s="45"/>
      <c r="SFN3" s="45"/>
      <c r="SFO3" s="45"/>
      <c r="SFP3" s="45"/>
      <c r="SFQ3" s="45"/>
      <c r="SFR3" s="45"/>
      <c r="SFS3" s="45"/>
      <c r="SFT3" s="45"/>
      <c r="SFU3" s="45"/>
      <c r="SFV3" s="45"/>
      <c r="SFW3" s="45"/>
      <c r="SFX3" s="45"/>
      <c r="SFY3" s="45"/>
      <c r="SFZ3" s="45"/>
      <c r="SGA3" s="45"/>
      <c r="SGB3" s="45"/>
      <c r="SGC3" s="45"/>
      <c r="SGD3" s="45"/>
      <c r="SGE3" s="45"/>
      <c r="SGF3" s="45"/>
      <c r="SGG3" s="45"/>
      <c r="SGH3" s="45"/>
      <c r="SGI3" s="45"/>
      <c r="SGJ3" s="45"/>
      <c r="SGK3" s="45"/>
      <c r="SGL3" s="45"/>
      <c r="SGM3" s="45"/>
      <c r="SGN3" s="45"/>
      <c r="SGO3" s="45"/>
      <c r="SGP3" s="45"/>
      <c r="SGQ3" s="45"/>
      <c r="SGR3" s="45"/>
      <c r="SGS3" s="45"/>
      <c r="SGT3" s="45"/>
      <c r="SGU3" s="45"/>
      <c r="SGV3" s="45"/>
      <c r="SGW3" s="45"/>
      <c r="SGX3" s="45"/>
      <c r="SGY3" s="45"/>
      <c r="SGZ3" s="45"/>
      <c r="SHA3" s="45"/>
      <c r="SHB3" s="45"/>
      <c r="SHC3" s="45"/>
      <c r="SHD3" s="45"/>
      <c r="SHE3" s="45"/>
      <c r="SHF3" s="45"/>
      <c r="SHG3" s="45"/>
      <c r="SHH3" s="45"/>
      <c r="SHI3" s="45"/>
      <c r="SHJ3" s="45"/>
      <c r="SHK3" s="45"/>
      <c r="SHL3" s="45"/>
      <c r="SHM3" s="45"/>
      <c r="SHN3" s="45"/>
      <c r="SHO3" s="45"/>
      <c r="SHP3" s="45"/>
      <c r="SHQ3" s="45"/>
      <c r="SHR3" s="45"/>
      <c r="SHS3" s="45"/>
      <c r="SHT3" s="45"/>
      <c r="SHU3" s="45"/>
      <c r="SHV3" s="45"/>
      <c r="SHW3" s="45"/>
      <c r="SHX3" s="45"/>
      <c r="SHY3" s="45"/>
      <c r="SHZ3" s="45"/>
      <c r="SIA3" s="45"/>
      <c r="SIB3" s="45"/>
      <c r="SIC3" s="45"/>
      <c r="SID3" s="45"/>
      <c r="SIE3" s="45"/>
      <c r="SIF3" s="45"/>
      <c r="SIG3" s="45"/>
      <c r="SIH3" s="45"/>
      <c r="SII3" s="45"/>
      <c r="SIJ3" s="45"/>
      <c r="SIK3" s="45"/>
      <c r="SIL3" s="45"/>
      <c r="SIM3" s="45"/>
      <c r="SIN3" s="45"/>
      <c r="SIO3" s="45"/>
      <c r="SIP3" s="45"/>
      <c r="SIQ3" s="45"/>
      <c r="SIR3" s="45"/>
      <c r="SIS3" s="45"/>
      <c r="SIT3" s="45"/>
      <c r="SIU3" s="45"/>
      <c r="SIV3" s="45"/>
      <c r="SIW3" s="45"/>
      <c r="SIX3" s="45"/>
      <c r="SIY3" s="45"/>
      <c r="SIZ3" s="45"/>
      <c r="SJA3" s="45"/>
      <c r="SJB3" s="45"/>
      <c r="SJC3" s="45"/>
      <c r="SJD3" s="45"/>
      <c r="SJE3" s="45"/>
      <c r="SJF3" s="45"/>
      <c r="SJG3" s="45"/>
      <c r="SJH3" s="45"/>
      <c r="SJI3" s="45"/>
      <c r="SJJ3" s="45"/>
      <c r="SJK3" s="45"/>
      <c r="SJL3" s="45"/>
      <c r="SJM3" s="45"/>
      <c r="SJN3" s="45"/>
      <c r="SJO3" s="45"/>
      <c r="SJP3" s="45"/>
      <c r="SJQ3" s="45"/>
      <c r="SJR3" s="45"/>
      <c r="SJS3" s="45"/>
      <c r="SJT3" s="45"/>
      <c r="SJU3" s="45"/>
      <c r="SJV3" s="45"/>
      <c r="SJW3" s="45"/>
      <c r="SJX3" s="45"/>
      <c r="SJY3" s="45"/>
      <c r="SJZ3" s="45"/>
      <c r="SKA3" s="45"/>
      <c r="SKB3" s="45"/>
      <c r="SKC3" s="45"/>
      <c r="SKD3" s="45"/>
      <c r="SKE3" s="45"/>
      <c r="SKF3" s="45"/>
      <c r="SKG3" s="45"/>
      <c r="SKH3" s="45"/>
      <c r="SKI3" s="45"/>
      <c r="SKJ3" s="45"/>
      <c r="SKK3" s="45"/>
      <c r="SKL3" s="45"/>
      <c r="SKM3" s="45"/>
      <c r="SKN3" s="45"/>
      <c r="SKO3" s="45"/>
      <c r="SKP3" s="45"/>
      <c r="SKQ3" s="45"/>
      <c r="SKR3" s="45"/>
      <c r="SKS3" s="45"/>
      <c r="SKT3" s="45"/>
      <c r="SKU3" s="45"/>
      <c r="SKV3" s="45"/>
      <c r="SKW3" s="45"/>
      <c r="SKX3" s="45"/>
      <c r="SKY3" s="45"/>
      <c r="SKZ3" s="45"/>
      <c r="SLA3" s="45"/>
      <c r="SLB3" s="45"/>
      <c r="SLC3" s="45"/>
      <c r="SLD3" s="45"/>
      <c r="SLE3" s="45"/>
      <c r="SLF3" s="45"/>
      <c r="SLG3" s="45"/>
      <c r="SLH3" s="45"/>
      <c r="SLI3" s="45"/>
      <c r="SLJ3" s="45"/>
      <c r="SLK3" s="45"/>
      <c r="SLL3" s="45"/>
      <c r="SLM3" s="45"/>
      <c r="SLN3" s="45"/>
      <c r="SLO3" s="45"/>
      <c r="SLP3" s="45"/>
      <c r="SLQ3" s="45"/>
      <c r="SLR3" s="45"/>
      <c r="SLS3" s="45"/>
      <c r="SLT3" s="45"/>
      <c r="SLU3" s="45"/>
      <c r="SLV3" s="45"/>
      <c r="SLW3" s="45"/>
      <c r="SLX3" s="45"/>
      <c r="SLY3" s="45"/>
      <c r="SLZ3" s="45"/>
      <c r="SMA3" s="45"/>
      <c r="SMB3" s="45"/>
      <c r="SMC3" s="45"/>
      <c r="SMD3" s="45"/>
      <c r="SME3" s="45"/>
      <c r="SMF3" s="45"/>
      <c r="SMG3" s="45"/>
      <c r="SMH3" s="45"/>
      <c r="SMI3" s="45"/>
      <c r="SMJ3" s="45"/>
      <c r="SMK3" s="45"/>
      <c r="SML3" s="45"/>
      <c r="SMM3" s="45"/>
      <c r="SMN3" s="45"/>
      <c r="SMO3" s="45"/>
      <c r="SMP3" s="45"/>
      <c r="SMQ3" s="45"/>
      <c r="SMR3" s="45"/>
      <c r="SMS3" s="45"/>
      <c r="SMT3" s="45"/>
      <c r="SMU3" s="45"/>
      <c r="SMV3" s="45"/>
      <c r="SMW3" s="45"/>
      <c r="SMX3" s="45"/>
      <c r="SMY3" s="45"/>
      <c r="SMZ3" s="45"/>
      <c r="SNA3" s="45"/>
      <c r="SNB3" s="45"/>
      <c r="SNC3" s="45"/>
      <c r="SND3" s="45"/>
      <c r="SNE3" s="45"/>
      <c r="SNF3" s="45"/>
      <c r="SNG3" s="45"/>
      <c r="SNH3" s="45"/>
      <c r="SNI3" s="45"/>
      <c r="SNJ3" s="45"/>
      <c r="SNK3" s="45"/>
      <c r="SNL3" s="45"/>
      <c r="SNM3" s="45"/>
      <c r="SNN3" s="45"/>
      <c r="SNO3" s="45"/>
      <c r="SNP3" s="45"/>
      <c r="SNQ3" s="45"/>
      <c r="SNR3" s="45"/>
      <c r="SNS3" s="45"/>
      <c r="SNT3" s="45"/>
      <c r="SNU3" s="45"/>
      <c r="SNV3" s="45"/>
      <c r="SNW3" s="45"/>
      <c r="SNX3" s="45"/>
      <c r="SNY3" s="45"/>
      <c r="SNZ3" s="45"/>
      <c r="SOA3" s="45"/>
      <c r="SOB3" s="45"/>
      <c r="SOC3" s="45"/>
      <c r="SOD3" s="45"/>
      <c r="SOE3" s="45"/>
      <c r="SOF3" s="45"/>
      <c r="SOG3" s="45"/>
      <c r="SOH3" s="45"/>
      <c r="SOI3" s="45"/>
      <c r="SOJ3" s="45"/>
      <c r="SOK3" s="45"/>
      <c r="SOL3" s="45"/>
      <c r="SOM3" s="45"/>
      <c r="SON3" s="45"/>
      <c r="SOO3" s="45"/>
      <c r="SOP3" s="45"/>
      <c r="SOQ3" s="45"/>
      <c r="SOR3" s="45"/>
      <c r="SOS3" s="45"/>
      <c r="SOT3" s="45"/>
      <c r="SOU3" s="45"/>
      <c r="SOV3" s="45"/>
      <c r="SOW3" s="45"/>
      <c r="SOX3" s="45"/>
      <c r="SOY3" s="45"/>
      <c r="SOZ3" s="45"/>
      <c r="SPA3" s="45"/>
      <c r="SPB3" s="45"/>
      <c r="SPC3" s="45"/>
      <c r="SPD3" s="45"/>
      <c r="SPE3" s="45"/>
      <c r="SPF3" s="45"/>
      <c r="SPG3" s="45"/>
      <c r="SPH3" s="45"/>
      <c r="SPI3" s="45"/>
      <c r="SPJ3" s="45"/>
      <c r="SPK3" s="45"/>
      <c r="SPL3" s="45"/>
      <c r="SPM3" s="45"/>
      <c r="SPN3" s="45"/>
      <c r="SPO3" s="45"/>
      <c r="SPP3" s="45"/>
      <c r="SPQ3" s="45"/>
      <c r="SPR3" s="45"/>
      <c r="SPS3" s="45"/>
      <c r="SPT3" s="45"/>
      <c r="SPU3" s="45"/>
      <c r="SPV3" s="45"/>
      <c r="SPW3" s="45"/>
      <c r="SPX3" s="45"/>
      <c r="SPY3" s="45"/>
      <c r="SPZ3" s="45"/>
      <c r="SQA3" s="45"/>
      <c r="SQB3" s="45"/>
      <c r="SQC3" s="45"/>
      <c r="SQD3" s="45"/>
      <c r="SQE3" s="45"/>
      <c r="SQF3" s="45"/>
      <c r="SQG3" s="45"/>
      <c r="SQH3" s="45"/>
      <c r="SQI3" s="45"/>
      <c r="SQJ3" s="45"/>
      <c r="SQK3" s="45"/>
      <c r="SQL3" s="45"/>
      <c r="SQM3" s="45"/>
      <c r="SQN3" s="45"/>
      <c r="SQO3" s="45"/>
      <c r="SQP3" s="45"/>
      <c r="SQQ3" s="45"/>
      <c r="SQR3" s="45"/>
      <c r="SQS3" s="45"/>
      <c r="SQT3" s="45"/>
      <c r="SQU3" s="45"/>
      <c r="SQV3" s="45"/>
      <c r="SQW3" s="45"/>
      <c r="SQX3" s="45"/>
      <c r="SQY3" s="45"/>
      <c r="SQZ3" s="45"/>
      <c r="SRA3" s="45"/>
      <c r="SRB3" s="45"/>
      <c r="SRC3" s="45"/>
      <c r="SRD3" s="45"/>
      <c r="SRE3" s="45"/>
      <c r="SRF3" s="45"/>
      <c r="SRG3" s="45"/>
      <c r="SRH3" s="45"/>
      <c r="SRI3" s="45"/>
      <c r="SRJ3" s="45"/>
      <c r="SRK3" s="45"/>
      <c r="SRL3" s="45"/>
      <c r="SRM3" s="45"/>
      <c r="SRN3" s="45"/>
      <c r="SRO3" s="45"/>
      <c r="SRP3" s="45"/>
      <c r="SRQ3" s="45"/>
      <c r="SRR3" s="45"/>
      <c r="SRS3" s="45"/>
      <c r="SRT3" s="45"/>
      <c r="SRU3" s="45"/>
      <c r="SRV3" s="45"/>
      <c r="SRW3" s="45"/>
      <c r="SRX3" s="45"/>
      <c r="SRY3" s="45"/>
      <c r="SRZ3" s="45"/>
      <c r="SSA3" s="45"/>
      <c r="SSB3" s="45"/>
      <c r="SSC3" s="45"/>
      <c r="SSD3" s="45"/>
      <c r="SSE3" s="45"/>
      <c r="SSF3" s="45"/>
      <c r="SSG3" s="45"/>
      <c r="SSH3" s="45"/>
      <c r="SSI3" s="45"/>
      <c r="SSJ3" s="45"/>
      <c r="SSK3" s="45"/>
      <c r="SSL3" s="45"/>
      <c r="SSM3" s="45"/>
      <c r="SSN3" s="45"/>
      <c r="SSO3" s="45"/>
      <c r="SSP3" s="45"/>
      <c r="SSQ3" s="45"/>
      <c r="SSR3" s="45"/>
      <c r="SSS3" s="45"/>
      <c r="SST3" s="45"/>
      <c r="SSU3" s="45"/>
      <c r="SSV3" s="45"/>
      <c r="SSW3" s="45"/>
      <c r="SSX3" s="45"/>
      <c r="SSY3" s="45"/>
      <c r="SSZ3" s="45"/>
      <c r="STA3" s="45"/>
      <c r="STB3" s="45"/>
      <c r="STC3" s="45"/>
      <c r="STD3" s="45"/>
      <c r="STE3" s="45"/>
      <c r="STF3" s="45"/>
      <c r="STG3" s="45"/>
      <c r="STH3" s="45"/>
      <c r="STI3" s="45"/>
      <c r="STJ3" s="45"/>
      <c r="STK3" s="45"/>
      <c r="STL3" s="45"/>
      <c r="STM3" s="45"/>
      <c r="STN3" s="45"/>
      <c r="STO3" s="45"/>
      <c r="STP3" s="45"/>
      <c r="STQ3" s="45"/>
      <c r="STR3" s="45"/>
      <c r="STS3" s="45"/>
      <c r="STT3" s="45"/>
      <c r="STU3" s="45"/>
      <c r="STV3" s="45"/>
      <c r="STW3" s="45"/>
      <c r="STX3" s="45"/>
      <c r="STY3" s="45"/>
      <c r="STZ3" s="45"/>
      <c r="SUA3" s="45"/>
      <c r="SUB3" s="45"/>
      <c r="SUC3" s="45"/>
      <c r="SUD3" s="45"/>
      <c r="SUE3" s="45"/>
      <c r="SUF3" s="45"/>
      <c r="SUG3" s="45"/>
      <c r="SUH3" s="45"/>
      <c r="SUI3" s="45"/>
      <c r="SUJ3" s="45"/>
      <c r="SUK3" s="45"/>
      <c r="SUL3" s="45"/>
      <c r="SUM3" s="45"/>
      <c r="SUN3" s="45"/>
      <c r="SUO3" s="45"/>
      <c r="SUP3" s="45"/>
      <c r="SUQ3" s="45"/>
      <c r="SUR3" s="45"/>
      <c r="SUS3" s="45"/>
      <c r="SUT3" s="45"/>
      <c r="SUU3" s="45"/>
      <c r="SUV3" s="45"/>
      <c r="SUW3" s="45"/>
      <c r="SUX3" s="45"/>
      <c r="SUY3" s="45"/>
      <c r="SUZ3" s="45"/>
      <c r="SVA3" s="45"/>
      <c r="SVB3" s="45"/>
      <c r="SVC3" s="45"/>
      <c r="SVD3" s="45"/>
      <c r="SVE3" s="45"/>
      <c r="SVF3" s="45"/>
      <c r="SVG3" s="45"/>
      <c r="SVH3" s="45"/>
      <c r="SVI3" s="45"/>
      <c r="SVJ3" s="45"/>
      <c r="SVK3" s="45"/>
      <c r="SVL3" s="45"/>
      <c r="SVM3" s="45"/>
      <c r="SVN3" s="45"/>
      <c r="SVO3" s="45"/>
      <c r="SVP3" s="45"/>
      <c r="SVQ3" s="45"/>
      <c r="SVR3" s="45"/>
      <c r="SVS3" s="45"/>
      <c r="SVT3" s="45"/>
      <c r="SVU3" s="45"/>
      <c r="SVV3" s="45"/>
      <c r="SVW3" s="45"/>
      <c r="SVX3" s="45"/>
      <c r="SVY3" s="45"/>
      <c r="SVZ3" s="45"/>
      <c r="SWA3" s="45"/>
      <c r="SWB3" s="45"/>
      <c r="SWC3" s="45"/>
      <c r="SWD3" s="45"/>
      <c r="SWE3" s="45"/>
      <c r="SWF3" s="45"/>
      <c r="SWG3" s="45"/>
      <c r="SWH3" s="45"/>
      <c r="SWI3" s="45"/>
      <c r="SWJ3" s="45"/>
      <c r="SWK3" s="45"/>
      <c r="SWL3" s="45"/>
      <c r="SWM3" s="45"/>
      <c r="SWN3" s="45"/>
      <c r="SWO3" s="45"/>
      <c r="SWP3" s="45"/>
      <c r="SWQ3" s="45"/>
      <c r="SWR3" s="45"/>
      <c r="SWS3" s="45"/>
      <c r="SWT3" s="45"/>
      <c r="SWU3" s="45"/>
      <c r="SWV3" s="45"/>
      <c r="SWW3" s="45"/>
      <c r="SWX3" s="45"/>
      <c r="SWY3" s="45"/>
      <c r="SWZ3" s="45"/>
      <c r="SXA3" s="45"/>
      <c r="SXB3" s="45"/>
      <c r="SXC3" s="45"/>
      <c r="SXD3" s="45"/>
      <c r="SXE3" s="45"/>
      <c r="SXF3" s="45"/>
      <c r="SXG3" s="45"/>
      <c r="SXH3" s="45"/>
      <c r="SXI3" s="45"/>
      <c r="SXJ3" s="45"/>
      <c r="SXK3" s="45"/>
      <c r="SXL3" s="45"/>
      <c r="SXM3" s="45"/>
      <c r="SXN3" s="45"/>
      <c r="SXO3" s="45"/>
      <c r="SXP3" s="45"/>
      <c r="SXQ3" s="45"/>
      <c r="SXR3" s="45"/>
      <c r="SXS3" s="45"/>
      <c r="SXT3" s="45"/>
      <c r="SXU3" s="45"/>
      <c r="SXV3" s="45"/>
      <c r="SXW3" s="45"/>
      <c r="SXX3" s="45"/>
      <c r="SXY3" s="45"/>
      <c r="SXZ3" s="45"/>
      <c r="SYA3" s="45"/>
      <c r="SYB3" s="45"/>
      <c r="SYC3" s="45"/>
      <c r="SYD3" s="45"/>
      <c r="SYE3" s="45"/>
      <c r="SYF3" s="45"/>
      <c r="SYG3" s="45"/>
      <c r="SYH3" s="45"/>
      <c r="SYI3" s="45"/>
      <c r="SYJ3" s="45"/>
      <c r="SYK3" s="45"/>
      <c r="SYL3" s="45"/>
      <c r="SYM3" s="45"/>
      <c r="SYN3" s="45"/>
      <c r="SYO3" s="45"/>
      <c r="SYP3" s="45"/>
      <c r="SYQ3" s="45"/>
      <c r="SYR3" s="45"/>
      <c r="SYS3" s="45"/>
      <c r="SYT3" s="45"/>
      <c r="SYU3" s="45"/>
      <c r="SYV3" s="45"/>
      <c r="SYW3" s="45"/>
      <c r="SYX3" s="45"/>
      <c r="SYY3" s="45"/>
      <c r="SYZ3" s="45"/>
      <c r="SZA3" s="45"/>
      <c r="SZB3" s="45"/>
      <c r="SZC3" s="45"/>
      <c r="SZD3" s="45"/>
      <c r="SZE3" s="45"/>
      <c r="SZF3" s="45"/>
      <c r="SZG3" s="45"/>
      <c r="SZH3" s="45"/>
      <c r="SZI3" s="45"/>
      <c r="SZJ3" s="45"/>
      <c r="SZK3" s="45"/>
      <c r="SZL3" s="45"/>
      <c r="SZM3" s="45"/>
      <c r="SZN3" s="45"/>
      <c r="SZO3" s="45"/>
      <c r="SZP3" s="45"/>
      <c r="SZQ3" s="45"/>
      <c r="SZR3" s="45"/>
      <c r="SZS3" s="45"/>
      <c r="SZT3" s="45"/>
      <c r="SZU3" s="45"/>
      <c r="SZV3" s="45"/>
      <c r="SZW3" s="45"/>
      <c r="SZX3" s="45"/>
      <c r="SZY3" s="45"/>
      <c r="SZZ3" s="45"/>
      <c r="TAA3" s="45"/>
      <c r="TAB3" s="45"/>
      <c r="TAC3" s="45"/>
      <c r="TAD3" s="45"/>
      <c r="TAE3" s="45"/>
      <c r="TAF3" s="45"/>
      <c r="TAG3" s="45"/>
      <c r="TAH3" s="45"/>
      <c r="TAI3" s="45"/>
      <c r="TAJ3" s="45"/>
      <c r="TAK3" s="45"/>
      <c r="TAL3" s="45"/>
      <c r="TAM3" s="45"/>
      <c r="TAN3" s="45"/>
      <c r="TAO3" s="45"/>
      <c r="TAP3" s="45"/>
      <c r="TAQ3" s="45"/>
      <c r="TAR3" s="45"/>
      <c r="TAS3" s="45"/>
      <c r="TAT3" s="45"/>
      <c r="TAU3" s="45"/>
      <c r="TAV3" s="45"/>
      <c r="TAW3" s="45"/>
      <c r="TAX3" s="45"/>
      <c r="TAY3" s="45"/>
      <c r="TAZ3" s="45"/>
      <c r="TBA3" s="45"/>
      <c r="TBB3" s="45"/>
      <c r="TBC3" s="45"/>
      <c r="TBD3" s="45"/>
      <c r="TBE3" s="45"/>
      <c r="TBF3" s="45"/>
      <c r="TBG3" s="45"/>
      <c r="TBH3" s="45"/>
      <c r="TBI3" s="45"/>
      <c r="TBJ3" s="45"/>
      <c r="TBK3" s="45"/>
      <c r="TBL3" s="45"/>
      <c r="TBM3" s="45"/>
      <c r="TBN3" s="45"/>
      <c r="TBO3" s="45"/>
      <c r="TBP3" s="45"/>
      <c r="TBQ3" s="45"/>
      <c r="TBR3" s="45"/>
      <c r="TBS3" s="45"/>
      <c r="TBT3" s="45"/>
      <c r="TBU3" s="45"/>
      <c r="TBV3" s="45"/>
      <c r="TBW3" s="45"/>
      <c r="TBX3" s="45"/>
      <c r="TBY3" s="45"/>
      <c r="TBZ3" s="45"/>
      <c r="TCA3" s="45"/>
      <c r="TCB3" s="45"/>
      <c r="TCC3" s="45"/>
      <c r="TCD3" s="45"/>
      <c r="TCE3" s="45"/>
      <c r="TCF3" s="45"/>
      <c r="TCG3" s="45"/>
      <c r="TCH3" s="45"/>
      <c r="TCI3" s="45"/>
      <c r="TCJ3" s="45"/>
      <c r="TCK3" s="45"/>
      <c r="TCL3" s="45"/>
      <c r="TCM3" s="45"/>
      <c r="TCN3" s="45"/>
      <c r="TCO3" s="45"/>
      <c r="TCP3" s="45"/>
      <c r="TCQ3" s="45"/>
      <c r="TCR3" s="45"/>
      <c r="TCS3" s="45"/>
      <c r="TCT3" s="45"/>
      <c r="TCU3" s="45"/>
      <c r="TCV3" s="45"/>
      <c r="TCW3" s="45"/>
      <c r="TCX3" s="45"/>
      <c r="TCY3" s="45"/>
      <c r="TCZ3" s="45"/>
      <c r="TDA3" s="45"/>
      <c r="TDB3" s="45"/>
      <c r="TDC3" s="45"/>
      <c r="TDD3" s="45"/>
      <c r="TDE3" s="45"/>
      <c r="TDF3" s="45"/>
      <c r="TDG3" s="45"/>
      <c r="TDH3" s="45"/>
      <c r="TDI3" s="45"/>
      <c r="TDJ3" s="45"/>
      <c r="TDK3" s="45"/>
      <c r="TDL3" s="45"/>
      <c r="TDM3" s="45"/>
      <c r="TDN3" s="45"/>
      <c r="TDO3" s="45"/>
      <c r="TDP3" s="45"/>
      <c r="TDQ3" s="45"/>
      <c r="TDR3" s="45"/>
      <c r="TDS3" s="45"/>
      <c r="TDT3" s="45"/>
      <c r="TDU3" s="45"/>
      <c r="TDV3" s="45"/>
      <c r="TDW3" s="45"/>
      <c r="TDX3" s="45"/>
      <c r="TDY3" s="45"/>
      <c r="TDZ3" s="45"/>
      <c r="TEA3" s="45"/>
      <c r="TEB3" s="45"/>
      <c r="TEC3" s="45"/>
      <c r="TED3" s="45"/>
      <c r="TEE3" s="45"/>
      <c r="TEF3" s="45"/>
      <c r="TEG3" s="45"/>
      <c r="TEH3" s="45"/>
      <c r="TEI3" s="45"/>
      <c r="TEJ3" s="45"/>
      <c r="TEK3" s="45"/>
      <c r="TEL3" s="45"/>
      <c r="TEM3" s="45"/>
      <c r="TEN3" s="45"/>
      <c r="TEO3" s="45"/>
      <c r="TEP3" s="45"/>
      <c r="TEQ3" s="45"/>
      <c r="TER3" s="45"/>
      <c r="TES3" s="45"/>
      <c r="TET3" s="45"/>
      <c r="TEU3" s="45"/>
      <c r="TEV3" s="45"/>
      <c r="TEW3" s="45"/>
      <c r="TEX3" s="45"/>
      <c r="TEY3" s="45"/>
      <c r="TEZ3" s="45"/>
      <c r="TFA3" s="45"/>
      <c r="TFB3" s="45"/>
      <c r="TFC3" s="45"/>
      <c r="TFD3" s="45"/>
      <c r="TFE3" s="45"/>
      <c r="TFF3" s="45"/>
      <c r="TFG3" s="45"/>
      <c r="TFH3" s="45"/>
      <c r="TFI3" s="45"/>
      <c r="TFJ3" s="45"/>
      <c r="TFK3" s="45"/>
      <c r="TFL3" s="45"/>
      <c r="TFM3" s="45"/>
      <c r="TFN3" s="45"/>
      <c r="TFO3" s="45"/>
      <c r="TFP3" s="45"/>
      <c r="TFQ3" s="45"/>
      <c r="TFR3" s="45"/>
      <c r="TFS3" s="45"/>
      <c r="TFT3" s="45"/>
      <c r="TFU3" s="45"/>
      <c r="TFV3" s="45"/>
      <c r="TFW3" s="45"/>
      <c r="TFX3" s="45"/>
      <c r="TFY3" s="45"/>
      <c r="TFZ3" s="45"/>
      <c r="TGA3" s="45"/>
      <c r="TGB3" s="45"/>
      <c r="TGC3" s="45"/>
      <c r="TGD3" s="45"/>
      <c r="TGE3" s="45"/>
      <c r="TGF3" s="45"/>
      <c r="TGG3" s="45"/>
      <c r="TGH3" s="45"/>
      <c r="TGI3" s="45"/>
      <c r="TGJ3" s="45"/>
      <c r="TGK3" s="45"/>
      <c r="TGL3" s="45"/>
      <c r="TGM3" s="45"/>
      <c r="TGN3" s="45"/>
      <c r="TGO3" s="45"/>
      <c r="TGP3" s="45"/>
      <c r="TGQ3" s="45"/>
      <c r="TGR3" s="45"/>
      <c r="TGS3" s="45"/>
      <c r="TGT3" s="45"/>
      <c r="TGU3" s="45"/>
      <c r="TGV3" s="45"/>
      <c r="TGW3" s="45"/>
      <c r="TGX3" s="45"/>
      <c r="TGY3" s="45"/>
      <c r="TGZ3" s="45"/>
      <c r="THA3" s="45"/>
      <c r="THB3" s="45"/>
      <c r="THC3" s="45"/>
      <c r="THD3" s="45"/>
      <c r="THE3" s="45"/>
      <c r="THF3" s="45"/>
      <c r="THG3" s="45"/>
      <c r="THH3" s="45"/>
      <c r="THI3" s="45"/>
      <c r="THJ3" s="45"/>
      <c r="THK3" s="45"/>
      <c r="THL3" s="45"/>
      <c r="THM3" s="45"/>
      <c r="THN3" s="45"/>
      <c r="THO3" s="45"/>
      <c r="THP3" s="45"/>
      <c r="THQ3" s="45"/>
      <c r="THR3" s="45"/>
      <c r="THS3" s="45"/>
      <c r="THT3" s="45"/>
      <c r="THU3" s="45"/>
      <c r="THV3" s="45"/>
      <c r="THW3" s="45"/>
      <c r="THX3" s="45"/>
      <c r="THY3" s="45"/>
      <c r="THZ3" s="45"/>
      <c r="TIA3" s="45"/>
      <c r="TIB3" s="45"/>
      <c r="TIC3" s="45"/>
      <c r="TID3" s="45"/>
      <c r="TIE3" s="45"/>
      <c r="TIF3" s="45"/>
      <c r="TIG3" s="45"/>
      <c r="TIH3" s="45"/>
      <c r="TII3" s="45"/>
      <c r="TIJ3" s="45"/>
      <c r="TIK3" s="45"/>
      <c r="TIL3" s="45"/>
      <c r="TIM3" s="45"/>
      <c r="TIN3" s="45"/>
      <c r="TIO3" s="45"/>
      <c r="TIP3" s="45"/>
      <c r="TIQ3" s="45"/>
      <c r="TIR3" s="45"/>
      <c r="TIS3" s="45"/>
      <c r="TIT3" s="45"/>
      <c r="TIU3" s="45"/>
      <c r="TIV3" s="45"/>
      <c r="TIW3" s="45"/>
      <c r="TIX3" s="45"/>
      <c r="TIY3" s="45"/>
      <c r="TIZ3" s="45"/>
      <c r="TJA3" s="45"/>
      <c r="TJB3" s="45"/>
      <c r="TJC3" s="45"/>
      <c r="TJD3" s="45"/>
      <c r="TJE3" s="45"/>
      <c r="TJF3" s="45"/>
      <c r="TJG3" s="45"/>
      <c r="TJH3" s="45"/>
      <c r="TJI3" s="45"/>
      <c r="TJJ3" s="45"/>
      <c r="TJK3" s="45"/>
      <c r="TJL3" s="45"/>
      <c r="TJM3" s="45"/>
      <c r="TJN3" s="45"/>
      <c r="TJO3" s="45"/>
      <c r="TJP3" s="45"/>
      <c r="TJQ3" s="45"/>
      <c r="TJR3" s="45"/>
      <c r="TJS3" s="45"/>
      <c r="TJT3" s="45"/>
      <c r="TJU3" s="45"/>
      <c r="TJV3" s="45"/>
      <c r="TJW3" s="45"/>
      <c r="TJX3" s="45"/>
      <c r="TJY3" s="45"/>
      <c r="TJZ3" s="45"/>
      <c r="TKA3" s="45"/>
      <c r="TKB3" s="45"/>
      <c r="TKC3" s="45"/>
      <c r="TKD3" s="45"/>
      <c r="TKE3" s="45"/>
      <c r="TKF3" s="45"/>
      <c r="TKG3" s="45"/>
      <c r="TKH3" s="45"/>
      <c r="TKI3" s="45"/>
      <c r="TKJ3" s="45"/>
      <c r="TKK3" s="45"/>
      <c r="TKL3" s="45"/>
      <c r="TKM3" s="45"/>
      <c r="TKN3" s="45"/>
      <c r="TKO3" s="45"/>
      <c r="TKP3" s="45"/>
      <c r="TKQ3" s="45"/>
      <c r="TKR3" s="45"/>
      <c r="TKS3" s="45"/>
      <c r="TKT3" s="45"/>
      <c r="TKU3" s="45"/>
      <c r="TKV3" s="45"/>
      <c r="TKW3" s="45"/>
      <c r="TKX3" s="45"/>
      <c r="TKY3" s="45"/>
      <c r="TKZ3" s="45"/>
      <c r="TLA3" s="45"/>
      <c r="TLB3" s="45"/>
      <c r="TLC3" s="45"/>
      <c r="TLD3" s="45"/>
      <c r="TLE3" s="45"/>
      <c r="TLF3" s="45"/>
      <c r="TLG3" s="45"/>
      <c r="TLH3" s="45"/>
      <c r="TLI3" s="45"/>
      <c r="TLJ3" s="45"/>
      <c r="TLK3" s="45"/>
      <c r="TLL3" s="45"/>
      <c r="TLM3" s="45"/>
      <c r="TLN3" s="45"/>
      <c r="TLO3" s="45"/>
      <c r="TLP3" s="45"/>
      <c r="TLQ3" s="45"/>
      <c r="TLR3" s="45"/>
      <c r="TLS3" s="45"/>
      <c r="TLT3" s="45"/>
      <c r="TLU3" s="45"/>
      <c r="TLV3" s="45"/>
      <c r="TLW3" s="45"/>
      <c r="TLX3" s="45"/>
      <c r="TLY3" s="45"/>
      <c r="TLZ3" s="45"/>
      <c r="TMA3" s="45"/>
      <c r="TMB3" s="45"/>
      <c r="TMC3" s="45"/>
      <c r="TMD3" s="45"/>
      <c r="TME3" s="45"/>
      <c r="TMF3" s="45"/>
      <c r="TMG3" s="45"/>
      <c r="TMH3" s="45"/>
      <c r="TMI3" s="45"/>
      <c r="TMJ3" s="45"/>
      <c r="TMK3" s="45"/>
      <c r="TML3" s="45"/>
      <c r="TMM3" s="45"/>
      <c r="TMN3" s="45"/>
      <c r="TMO3" s="45"/>
      <c r="TMP3" s="45"/>
      <c r="TMQ3" s="45"/>
      <c r="TMR3" s="45"/>
      <c r="TMS3" s="45"/>
      <c r="TMT3" s="45"/>
      <c r="TMU3" s="45"/>
      <c r="TMV3" s="45"/>
      <c r="TMW3" s="45"/>
      <c r="TMX3" s="45"/>
      <c r="TMY3" s="45"/>
      <c r="TMZ3" s="45"/>
      <c r="TNA3" s="45"/>
      <c r="TNB3" s="45"/>
      <c r="TNC3" s="45"/>
      <c r="TND3" s="45"/>
      <c r="TNE3" s="45"/>
      <c r="TNF3" s="45"/>
      <c r="TNG3" s="45"/>
      <c r="TNH3" s="45"/>
      <c r="TNI3" s="45"/>
      <c r="TNJ3" s="45"/>
      <c r="TNK3" s="45"/>
      <c r="TNL3" s="45"/>
      <c r="TNM3" s="45"/>
      <c r="TNN3" s="45"/>
      <c r="TNO3" s="45"/>
      <c r="TNP3" s="45"/>
      <c r="TNQ3" s="45"/>
      <c r="TNR3" s="45"/>
      <c r="TNS3" s="45"/>
      <c r="TNT3" s="45"/>
      <c r="TNU3" s="45"/>
      <c r="TNV3" s="45"/>
      <c r="TNW3" s="45"/>
      <c r="TNX3" s="45"/>
      <c r="TNY3" s="45"/>
      <c r="TNZ3" s="45"/>
      <c r="TOA3" s="45"/>
      <c r="TOB3" s="45"/>
      <c r="TOC3" s="45"/>
      <c r="TOD3" s="45"/>
      <c r="TOE3" s="45"/>
      <c r="TOF3" s="45"/>
      <c r="TOG3" s="45"/>
      <c r="TOH3" s="45"/>
      <c r="TOI3" s="45"/>
      <c r="TOJ3" s="45"/>
      <c r="TOK3" s="45"/>
      <c r="TOL3" s="45"/>
      <c r="TOM3" s="45"/>
      <c r="TON3" s="45"/>
      <c r="TOO3" s="45"/>
      <c r="TOP3" s="45"/>
      <c r="TOQ3" s="45"/>
      <c r="TOR3" s="45"/>
      <c r="TOS3" s="45"/>
      <c r="TOT3" s="45"/>
      <c r="TOU3" s="45"/>
      <c r="TOV3" s="45"/>
      <c r="TOW3" s="45"/>
      <c r="TOX3" s="45"/>
      <c r="TOY3" s="45"/>
      <c r="TOZ3" s="45"/>
      <c r="TPA3" s="45"/>
      <c r="TPB3" s="45"/>
      <c r="TPC3" s="45"/>
      <c r="TPD3" s="45"/>
      <c r="TPE3" s="45"/>
      <c r="TPF3" s="45"/>
      <c r="TPG3" s="45"/>
      <c r="TPH3" s="45"/>
      <c r="TPI3" s="45"/>
      <c r="TPJ3" s="45"/>
      <c r="TPK3" s="45"/>
      <c r="TPL3" s="45"/>
      <c r="TPM3" s="45"/>
      <c r="TPN3" s="45"/>
      <c r="TPO3" s="45"/>
      <c r="TPP3" s="45"/>
      <c r="TPQ3" s="45"/>
      <c r="TPR3" s="45"/>
      <c r="TPS3" s="45"/>
      <c r="TPT3" s="45"/>
      <c r="TPU3" s="45"/>
      <c r="TPV3" s="45"/>
      <c r="TPW3" s="45"/>
      <c r="TPX3" s="45"/>
      <c r="TPY3" s="45"/>
      <c r="TPZ3" s="45"/>
      <c r="TQA3" s="45"/>
      <c r="TQB3" s="45"/>
      <c r="TQC3" s="45"/>
      <c r="TQD3" s="45"/>
      <c r="TQE3" s="45"/>
      <c r="TQF3" s="45"/>
      <c r="TQG3" s="45"/>
      <c r="TQH3" s="45"/>
      <c r="TQI3" s="45"/>
      <c r="TQJ3" s="45"/>
      <c r="TQK3" s="45"/>
      <c r="TQL3" s="45"/>
      <c r="TQM3" s="45"/>
      <c r="TQN3" s="45"/>
      <c r="TQO3" s="45"/>
      <c r="TQP3" s="45"/>
      <c r="TQQ3" s="45"/>
      <c r="TQR3" s="45"/>
      <c r="TQS3" s="45"/>
      <c r="TQT3" s="45"/>
      <c r="TQU3" s="45"/>
      <c r="TQV3" s="45"/>
      <c r="TQW3" s="45"/>
      <c r="TQX3" s="45"/>
      <c r="TQY3" s="45"/>
      <c r="TQZ3" s="45"/>
      <c r="TRA3" s="45"/>
      <c r="TRB3" s="45"/>
      <c r="TRC3" s="45"/>
      <c r="TRD3" s="45"/>
      <c r="TRE3" s="45"/>
      <c r="TRF3" s="45"/>
      <c r="TRG3" s="45"/>
      <c r="TRH3" s="45"/>
      <c r="TRI3" s="45"/>
      <c r="TRJ3" s="45"/>
      <c r="TRK3" s="45"/>
      <c r="TRL3" s="45"/>
      <c r="TRM3" s="45"/>
      <c r="TRN3" s="45"/>
      <c r="TRO3" s="45"/>
      <c r="TRP3" s="45"/>
      <c r="TRQ3" s="45"/>
      <c r="TRR3" s="45"/>
      <c r="TRS3" s="45"/>
      <c r="TRT3" s="45"/>
      <c r="TRU3" s="45"/>
      <c r="TRV3" s="45"/>
      <c r="TRW3" s="45"/>
      <c r="TRX3" s="45"/>
      <c r="TRY3" s="45"/>
      <c r="TRZ3" s="45"/>
      <c r="TSA3" s="45"/>
      <c r="TSB3" s="45"/>
      <c r="TSC3" s="45"/>
      <c r="TSD3" s="45"/>
      <c r="TSE3" s="45"/>
      <c r="TSF3" s="45"/>
      <c r="TSG3" s="45"/>
      <c r="TSH3" s="45"/>
      <c r="TSI3" s="45"/>
      <c r="TSJ3" s="45"/>
      <c r="TSK3" s="45"/>
      <c r="TSL3" s="45"/>
      <c r="TSM3" s="45"/>
      <c r="TSN3" s="45"/>
      <c r="TSO3" s="45"/>
      <c r="TSP3" s="45"/>
      <c r="TSQ3" s="45"/>
      <c r="TSR3" s="45"/>
      <c r="TSS3" s="45"/>
      <c r="TST3" s="45"/>
      <c r="TSU3" s="45"/>
      <c r="TSV3" s="45"/>
      <c r="TSW3" s="45"/>
      <c r="TSX3" s="45"/>
      <c r="TSY3" s="45"/>
      <c r="TSZ3" s="45"/>
      <c r="TTA3" s="45"/>
      <c r="TTB3" s="45"/>
      <c r="TTC3" s="45"/>
      <c r="TTD3" s="45"/>
      <c r="TTE3" s="45"/>
      <c r="TTF3" s="45"/>
      <c r="TTG3" s="45"/>
      <c r="TTH3" s="45"/>
      <c r="TTI3" s="45"/>
      <c r="TTJ3" s="45"/>
      <c r="TTK3" s="45"/>
      <c r="TTL3" s="45"/>
      <c r="TTM3" s="45"/>
      <c r="TTN3" s="45"/>
      <c r="TTO3" s="45"/>
      <c r="TTP3" s="45"/>
      <c r="TTQ3" s="45"/>
      <c r="TTR3" s="45"/>
      <c r="TTS3" s="45"/>
      <c r="TTT3" s="45"/>
      <c r="TTU3" s="45"/>
      <c r="TTV3" s="45"/>
      <c r="TTW3" s="45"/>
      <c r="TTX3" s="45"/>
      <c r="TTY3" s="45"/>
      <c r="TTZ3" s="45"/>
      <c r="TUA3" s="45"/>
      <c r="TUB3" s="45"/>
      <c r="TUC3" s="45"/>
      <c r="TUD3" s="45"/>
      <c r="TUE3" s="45"/>
      <c r="TUF3" s="45"/>
      <c r="TUG3" s="45"/>
      <c r="TUH3" s="45"/>
      <c r="TUI3" s="45"/>
      <c r="TUJ3" s="45"/>
      <c r="TUK3" s="45"/>
      <c r="TUL3" s="45"/>
      <c r="TUM3" s="45"/>
      <c r="TUN3" s="45"/>
      <c r="TUO3" s="45"/>
      <c r="TUP3" s="45"/>
      <c r="TUQ3" s="45"/>
      <c r="TUR3" s="45"/>
      <c r="TUS3" s="45"/>
      <c r="TUT3" s="45"/>
      <c r="TUU3" s="45"/>
      <c r="TUV3" s="45"/>
      <c r="TUW3" s="45"/>
      <c r="TUX3" s="45"/>
      <c r="TUY3" s="45"/>
      <c r="TUZ3" s="45"/>
      <c r="TVA3" s="45"/>
      <c r="TVB3" s="45"/>
      <c r="TVC3" s="45"/>
      <c r="TVD3" s="45"/>
      <c r="TVE3" s="45"/>
      <c r="TVF3" s="45"/>
      <c r="TVG3" s="45"/>
      <c r="TVH3" s="45"/>
      <c r="TVI3" s="45"/>
      <c r="TVJ3" s="45"/>
      <c r="TVK3" s="45"/>
      <c r="TVL3" s="45"/>
      <c r="TVM3" s="45"/>
      <c r="TVN3" s="45"/>
      <c r="TVO3" s="45"/>
      <c r="TVP3" s="45"/>
      <c r="TVQ3" s="45"/>
      <c r="TVR3" s="45"/>
      <c r="TVS3" s="45"/>
      <c r="TVT3" s="45"/>
      <c r="TVU3" s="45"/>
      <c r="TVV3" s="45"/>
      <c r="TVW3" s="45"/>
      <c r="TVX3" s="45"/>
      <c r="TVY3" s="45"/>
      <c r="TVZ3" s="45"/>
      <c r="TWA3" s="45"/>
      <c r="TWB3" s="45"/>
      <c r="TWC3" s="45"/>
      <c r="TWD3" s="45"/>
      <c r="TWE3" s="45"/>
      <c r="TWF3" s="45"/>
      <c r="TWG3" s="45"/>
      <c r="TWH3" s="45"/>
      <c r="TWI3" s="45"/>
      <c r="TWJ3" s="45"/>
      <c r="TWK3" s="45"/>
      <c r="TWL3" s="45"/>
      <c r="TWM3" s="45"/>
      <c r="TWN3" s="45"/>
      <c r="TWO3" s="45"/>
      <c r="TWP3" s="45"/>
      <c r="TWQ3" s="45"/>
      <c r="TWR3" s="45"/>
      <c r="TWS3" s="45"/>
      <c r="TWT3" s="45"/>
      <c r="TWU3" s="45"/>
      <c r="TWV3" s="45"/>
      <c r="TWW3" s="45"/>
      <c r="TWX3" s="45"/>
      <c r="TWY3" s="45"/>
      <c r="TWZ3" s="45"/>
      <c r="TXA3" s="45"/>
      <c r="TXB3" s="45"/>
      <c r="TXC3" s="45"/>
      <c r="TXD3" s="45"/>
      <c r="TXE3" s="45"/>
      <c r="TXF3" s="45"/>
      <c r="TXG3" s="45"/>
      <c r="TXH3" s="45"/>
      <c r="TXI3" s="45"/>
      <c r="TXJ3" s="45"/>
      <c r="TXK3" s="45"/>
      <c r="TXL3" s="45"/>
      <c r="TXM3" s="45"/>
      <c r="TXN3" s="45"/>
      <c r="TXO3" s="45"/>
      <c r="TXP3" s="45"/>
      <c r="TXQ3" s="45"/>
      <c r="TXR3" s="45"/>
      <c r="TXS3" s="45"/>
      <c r="TXT3" s="45"/>
      <c r="TXU3" s="45"/>
      <c r="TXV3" s="45"/>
      <c r="TXW3" s="45"/>
      <c r="TXX3" s="45"/>
      <c r="TXY3" s="45"/>
      <c r="TXZ3" s="45"/>
      <c r="TYA3" s="45"/>
      <c r="TYB3" s="45"/>
      <c r="TYC3" s="45"/>
      <c r="TYD3" s="45"/>
      <c r="TYE3" s="45"/>
      <c r="TYF3" s="45"/>
      <c r="TYG3" s="45"/>
      <c r="TYH3" s="45"/>
      <c r="TYI3" s="45"/>
      <c r="TYJ3" s="45"/>
      <c r="TYK3" s="45"/>
      <c r="TYL3" s="45"/>
      <c r="TYM3" s="45"/>
      <c r="TYN3" s="45"/>
      <c r="TYO3" s="45"/>
      <c r="TYP3" s="45"/>
      <c r="TYQ3" s="45"/>
      <c r="TYR3" s="45"/>
      <c r="TYS3" s="45"/>
      <c r="TYT3" s="45"/>
      <c r="TYU3" s="45"/>
      <c r="TYV3" s="45"/>
      <c r="TYW3" s="45"/>
      <c r="TYX3" s="45"/>
      <c r="TYY3" s="45"/>
      <c r="TYZ3" s="45"/>
      <c r="TZA3" s="45"/>
      <c r="TZB3" s="45"/>
      <c r="TZC3" s="45"/>
      <c r="TZD3" s="45"/>
      <c r="TZE3" s="45"/>
      <c r="TZF3" s="45"/>
      <c r="TZG3" s="45"/>
      <c r="TZH3" s="45"/>
      <c r="TZI3" s="45"/>
      <c r="TZJ3" s="45"/>
      <c r="TZK3" s="45"/>
      <c r="TZL3" s="45"/>
      <c r="TZM3" s="45"/>
      <c r="TZN3" s="45"/>
      <c r="TZO3" s="45"/>
      <c r="TZP3" s="45"/>
      <c r="TZQ3" s="45"/>
      <c r="TZR3" s="45"/>
      <c r="TZS3" s="45"/>
      <c r="TZT3" s="45"/>
      <c r="TZU3" s="45"/>
      <c r="TZV3" s="45"/>
      <c r="TZW3" s="45"/>
      <c r="TZX3" s="45"/>
      <c r="TZY3" s="45"/>
      <c r="TZZ3" s="45"/>
      <c r="UAA3" s="45"/>
      <c r="UAB3" s="45"/>
      <c r="UAC3" s="45"/>
      <c r="UAD3" s="45"/>
      <c r="UAE3" s="45"/>
      <c r="UAF3" s="45"/>
      <c r="UAG3" s="45"/>
      <c r="UAH3" s="45"/>
      <c r="UAI3" s="45"/>
      <c r="UAJ3" s="45"/>
      <c r="UAK3" s="45"/>
      <c r="UAL3" s="45"/>
      <c r="UAM3" s="45"/>
      <c r="UAN3" s="45"/>
      <c r="UAO3" s="45"/>
      <c r="UAP3" s="45"/>
      <c r="UAQ3" s="45"/>
      <c r="UAR3" s="45"/>
      <c r="UAS3" s="45"/>
      <c r="UAT3" s="45"/>
      <c r="UAU3" s="45"/>
      <c r="UAV3" s="45"/>
      <c r="UAW3" s="45"/>
      <c r="UAX3" s="45"/>
      <c r="UAY3" s="45"/>
      <c r="UAZ3" s="45"/>
      <c r="UBA3" s="45"/>
      <c r="UBB3" s="45"/>
      <c r="UBC3" s="45"/>
      <c r="UBD3" s="45"/>
      <c r="UBE3" s="45"/>
      <c r="UBF3" s="45"/>
      <c r="UBG3" s="45"/>
      <c r="UBH3" s="45"/>
      <c r="UBI3" s="45"/>
      <c r="UBJ3" s="45"/>
      <c r="UBK3" s="45"/>
      <c r="UBL3" s="45"/>
      <c r="UBM3" s="45"/>
      <c r="UBN3" s="45"/>
      <c r="UBO3" s="45"/>
      <c r="UBP3" s="45"/>
      <c r="UBQ3" s="45"/>
      <c r="UBR3" s="45"/>
      <c r="UBS3" s="45"/>
      <c r="UBT3" s="45"/>
      <c r="UBU3" s="45"/>
      <c r="UBV3" s="45"/>
      <c r="UBW3" s="45"/>
      <c r="UBX3" s="45"/>
      <c r="UBY3" s="45"/>
      <c r="UBZ3" s="45"/>
      <c r="UCA3" s="45"/>
      <c r="UCB3" s="45"/>
      <c r="UCC3" s="45"/>
      <c r="UCD3" s="45"/>
      <c r="UCE3" s="45"/>
      <c r="UCF3" s="45"/>
      <c r="UCG3" s="45"/>
      <c r="UCH3" s="45"/>
      <c r="UCI3" s="45"/>
      <c r="UCJ3" s="45"/>
      <c r="UCK3" s="45"/>
      <c r="UCL3" s="45"/>
      <c r="UCM3" s="45"/>
      <c r="UCN3" s="45"/>
      <c r="UCO3" s="45"/>
      <c r="UCP3" s="45"/>
      <c r="UCQ3" s="45"/>
      <c r="UCR3" s="45"/>
      <c r="UCS3" s="45"/>
      <c r="UCT3" s="45"/>
      <c r="UCU3" s="45"/>
      <c r="UCV3" s="45"/>
      <c r="UCW3" s="45"/>
      <c r="UCX3" s="45"/>
      <c r="UCY3" s="45"/>
      <c r="UCZ3" s="45"/>
      <c r="UDA3" s="45"/>
      <c r="UDB3" s="45"/>
      <c r="UDC3" s="45"/>
      <c r="UDD3" s="45"/>
      <c r="UDE3" s="45"/>
      <c r="UDF3" s="45"/>
      <c r="UDG3" s="45"/>
      <c r="UDH3" s="45"/>
      <c r="UDI3" s="45"/>
      <c r="UDJ3" s="45"/>
      <c r="UDK3" s="45"/>
      <c r="UDL3" s="45"/>
      <c r="UDM3" s="45"/>
      <c r="UDN3" s="45"/>
      <c r="UDO3" s="45"/>
      <c r="UDP3" s="45"/>
      <c r="UDQ3" s="45"/>
      <c r="UDR3" s="45"/>
      <c r="UDS3" s="45"/>
      <c r="UDT3" s="45"/>
      <c r="UDU3" s="45"/>
      <c r="UDV3" s="45"/>
      <c r="UDW3" s="45"/>
      <c r="UDX3" s="45"/>
      <c r="UDY3" s="45"/>
      <c r="UDZ3" s="45"/>
      <c r="UEA3" s="45"/>
      <c r="UEB3" s="45"/>
      <c r="UEC3" s="45"/>
      <c r="UED3" s="45"/>
      <c r="UEE3" s="45"/>
      <c r="UEF3" s="45"/>
      <c r="UEG3" s="45"/>
      <c r="UEH3" s="45"/>
      <c r="UEI3" s="45"/>
      <c r="UEJ3" s="45"/>
      <c r="UEK3" s="45"/>
      <c r="UEL3" s="45"/>
      <c r="UEM3" s="45"/>
      <c r="UEN3" s="45"/>
      <c r="UEO3" s="45"/>
      <c r="UEP3" s="45"/>
      <c r="UEQ3" s="45"/>
      <c r="UER3" s="45"/>
      <c r="UES3" s="45"/>
      <c r="UET3" s="45"/>
      <c r="UEU3" s="45"/>
      <c r="UEV3" s="45"/>
      <c r="UEW3" s="45"/>
      <c r="UEX3" s="45"/>
      <c r="UEY3" s="45"/>
      <c r="UEZ3" s="45"/>
      <c r="UFA3" s="45"/>
      <c r="UFB3" s="45"/>
      <c r="UFC3" s="45"/>
      <c r="UFD3" s="45"/>
      <c r="UFE3" s="45"/>
      <c r="UFF3" s="45"/>
      <c r="UFG3" s="45"/>
      <c r="UFH3" s="45"/>
      <c r="UFI3" s="45"/>
      <c r="UFJ3" s="45"/>
      <c r="UFK3" s="45"/>
      <c r="UFL3" s="45"/>
      <c r="UFM3" s="45"/>
      <c r="UFN3" s="45"/>
      <c r="UFO3" s="45"/>
      <c r="UFP3" s="45"/>
      <c r="UFQ3" s="45"/>
      <c r="UFR3" s="45"/>
      <c r="UFS3" s="45"/>
      <c r="UFT3" s="45"/>
      <c r="UFU3" s="45"/>
      <c r="UFV3" s="45"/>
      <c r="UFW3" s="45"/>
      <c r="UFX3" s="45"/>
      <c r="UFY3" s="45"/>
      <c r="UFZ3" s="45"/>
      <c r="UGA3" s="45"/>
      <c r="UGB3" s="45"/>
      <c r="UGC3" s="45"/>
      <c r="UGD3" s="45"/>
      <c r="UGE3" s="45"/>
      <c r="UGF3" s="45"/>
      <c r="UGG3" s="45"/>
      <c r="UGH3" s="45"/>
      <c r="UGI3" s="45"/>
      <c r="UGJ3" s="45"/>
      <c r="UGK3" s="45"/>
      <c r="UGL3" s="45"/>
      <c r="UGM3" s="45"/>
      <c r="UGN3" s="45"/>
      <c r="UGO3" s="45"/>
      <c r="UGP3" s="45"/>
      <c r="UGQ3" s="45"/>
      <c r="UGR3" s="45"/>
      <c r="UGS3" s="45"/>
      <c r="UGT3" s="45"/>
      <c r="UGU3" s="45"/>
      <c r="UGV3" s="45"/>
      <c r="UGW3" s="45"/>
      <c r="UGX3" s="45"/>
      <c r="UGY3" s="45"/>
      <c r="UGZ3" s="45"/>
      <c r="UHA3" s="45"/>
      <c r="UHB3" s="45"/>
      <c r="UHC3" s="45"/>
      <c r="UHD3" s="45"/>
      <c r="UHE3" s="45"/>
      <c r="UHF3" s="45"/>
      <c r="UHG3" s="45"/>
      <c r="UHH3" s="45"/>
      <c r="UHI3" s="45"/>
      <c r="UHJ3" s="45"/>
      <c r="UHK3" s="45"/>
      <c r="UHL3" s="45"/>
      <c r="UHM3" s="45"/>
      <c r="UHN3" s="45"/>
      <c r="UHO3" s="45"/>
      <c r="UHP3" s="45"/>
      <c r="UHQ3" s="45"/>
      <c r="UHR3" s="45"/>
      <c r="UHS3" s="45"/>
      <c r="UHT3" s="45"/>
      <c r="UHU3" s="45"/>
      <c r="UHV3" s="45"/>
      <c r="UHW3" s="45"/>
      <c r="UHX3" s="45"/>
      <c r="UHY3" s="45"/>
      <c r="UHZ3" s="45"/>
      <c r="UIA3" s="45"/>
      <c r="UIB3" s="45"/>
      <c r="UIC3" s="45"/>
      <c r="UID3" s="45"/>
      <c r="UIE3" s="45"/>
      <c r="UIF3" s="45"/>
      <c r="UIG3" s="45"/>
      <c r="UIH3" s="45"/>
      <c r="UII3" s="45"/>
      <c r="UIJ3" s="45"/>
      <c r="UIK3" s="45"/>
      <c r="UIL3" s="45"/>
      <c r="UIM3" s="45"/>
      <c r="UIN3" s="45"/>
      <c r="UIO3" s="45"/>
      <c r="UIP3" s="45"/>
      <c r="UIQ3" s="45"/>
      <c r="UIR3" s="45"/>
      <c r="UIS3" s="45"/>
      <c r="UIT3" s="45"/>
      <c r="UIU3" s="45"/>
      <c r="UIV3" s="45"/>
      <c r="UIW3" s="45"/>
      <c r="UIX3" s="45"/>
      <c r="UIY3" s="45"/>
      <c r="UIZ3" s="45"/>
      <c r="UJA3" s="45"/>
      <c r="UJB3" s="45"/>
      <c r="UJC3" s="45"/>
      <c r="UJD3" s="45"/>
      <c r="UJE3" s="45"/>
      <c r="UJF3" s="45"/>
      <c r="UJG3" s="45"/>
      <c r="UJH3" s="45"/>
      <c r="UJI3" s="45"/>
      <c r="UJJ3" s="45"/>
      <c r="UJK3" s="45"/>
      <c r="UJL3" s="45"/>
      <c r="UJM3" s="45"/>
      <c r="UJN3" s="45"/>
      <c r="UJO3" s="45"/>
      <c r="UJP3" s="45"/>
      <c r="UJQ3" s="45"/>
      <c r="UJR3" s="45"/>
      <c r="UJS3" s="45"/>
      <c r="UJT3" s="45"/>
      <c r="UJU3" s="45"/>
      <c r="UJV3" s="45"/>
      <c r="UJW3" s="45"/>
      <c r="UJX3" s="45"/>
      <c r="UJY3" s="45"/>
      <c r="UJZ3" s="45"/>
      <c r="UKA3" s="45"/>
      <c r="UKB3" s="45"/>
      <c r="UKC3" s="45"/>
      <c r="UKD3" s="45"/>
      <c r="UKE3" s="45"/>
      <c r="UKF3" s="45"/>
      <c r="UKG3" s="45"/>
      <c r="UKH3" s="45"/>
      <c r="UKI3" s="45"/>
      <c r="UKJ3" s="45"/>
      <c r="UKK3" s="45"/>
      <c r="UKL3" s="45"/>
      <c r="UKM3" s="45"/>
      <c r="UKN3" s="45"/>
      <c r="UKO3" s="45"/>
      <c r="UKP3" s="45"/>
      <c r="UKQ3" s="45"/>
      <c r="UKR3" s="45"/>
      <c r="UKS3" s="45"/>
      <c r="UKT3" s="45"/>
      <c r="UKU3" s="45"/>
      <c r="UKV3" s="45"/>
      <c r="UKW3" s="45"/>
      <c r="UKX3" s="45"/>
      <c r="UKY3" s="45"/>
      <c r="UKZ3" s="45"/>
      <c r="ULA3" s="45"/>
      <c r="ULB3" s="45"/>
      <c r="ULC3" s="45"/>
      <c r="ULD3" s="45"/>
      <c r="ULE3" s="45"/>
      <c r="ULF3" s="45"/>
      <c r="ULG3" s="45"/>
      <c r="ULH3" s="45"/>
      <c r="ULI3" s="45"/>
      <c r="ULJ3" s="45"/>
      <c r="ULK3" s="45"/>
      <c r="ULL3" s="45"/>
      <c r="ULM3" s="45"/>
      <c r="ULN3" s="45"/>
      <c r="ULO3" s="45"/>
      <c r="ULP3" s="45"/>
      <c r="ULQ3" s="45"/>
      <c r="ULR3" s="45"/>
      <c r="ULS3" s="45"/>
      <c r="ULT3" s="45"/>
      <c r="ULU3" s="45"/>
      <c r="ULV3" s="45"/>
      <c r="ULW3" s="45"/>
      <c r="ULX3" s="45"/>
      <c r="ULY3" s="45"/>
      <c r="ULZ3" s="45"/>
      <c r="UMA3" s="45"/>
      <c r="UMB3" s="45"/>
      <c r="UMC3" s="45"/>
      <c r="UMD3" s="45"/>
      <c r="UME3" s="45"/>
      <c r="UMF3" s="45"/>
      <c r="UMG3" s="45"/>
      <c r="UMH3" s="45"/>
      <c r="UMI3" s="45"/>
      <c r="UMJ3" s="45"/>
      <c r="UMK3" s="45"/>
      <c r="UML3" s="45"/>
      <c r="UMM3" s="45"/>
      <c r="UMN3" s="45"/>
      <c r="UMO3" s="45"/>
      <c r="UMP3" s="45"/>
      <c r="UMQ3" s="45"/>
      <c r="UMR3" s="45"/>
      <c r="UMS3" s="45"/>
      <c r="UMT3" s="45"/>
      <c r="UMU3" s="45"/>
      <c r="UMV3" s="45"/>
      <c r="UMW3" s="45"/>
      <c r="UMX3" s="45"/>
      <c r="UMY3" s="45"/>
      <c r="UMZ3" s="45"/>
      <c r="UNA3" s="45"/>
      <c r="UNB3" s="45"/>
      <c r="UNC3" s="45"/>
      <c r="UND3" s="45"/>
      <c r="UNE3" s="45"/>
      <c r="UNF3" s="45"/>
      <c r="UNG3" s="45"/>
      <c r="UNH3" s="45"/>
      <c r="UNI3" s="45"/>
      <c r="UNJ3" s="45"/>
      <c r="UNK3" s="45"/>
      <c r="UNL3" s="45"/>
      <c r="UNM3" s="45"/>
      <c r="UNN3" s="45"/>
      <c r="UNO3" s="45"/>
      <c r="UNP3" s="45"/>
      <c r="UNQ3" s="45"/>
      <c r="UNR3" s="45"/>
      <c r="UNS3" s="45"/>
      <c r="UNT3" s="45"/>
      <c r="UNU3" s="45"/>
      <c r="UNV3" s="45"/>
      <c r="UNW3" s="45"/>
      <c r="UNX3" s="45"/>
      <c r="UNY3" s="45"/>
      <c r="UNZ3" s="45"/>
      <c r="UOA3" s="45"/>
      <c r="UOB3" s="45"/>
      <c r="UOC3" s="45"/>
      <c r="UOD3" s="45"/>
      <c r="UOE3" s="45"/>
      <c r="UOF3" s="45"/>
      <c r="UOG3" s="45"/>
      <c r="UOH3" s="45"/>
      <c r="UOI3" s="45"/>
      <c r="UOJ3" s="45"/>
      <c r="UOK3" s="45"/>
      <c r="UOL3" s="45"/>
      <c r="UOM3" s="45"/>
      <c r="UON3" s="45"/>
      <c r="UOO3" s="45"/>
      <c r="UOP3" s="45"/>
      <c r="UOQ3" s="45"/>
      <c r="UOR3" s="45"/>
      <c r="UOS3" s="45"/>
      <c r="UOT3" s="45"/>
      <c r="UOU3" s="45"/>
      <c r="UOV3" s="45"/>
      <c r="UOW3" s="45"/>
      <c r="UOX3" s="45"/>
      <c r="UOY3" s="45"/>
      <c r="UOZ3" s="45"/>
      <c r="UPA3" s="45"/>
      <c r="UPB3" s="45"/>
      <c r="UPC3" s="45"/>
      <c r="UPD3" s="45"/>
      <c r="UPE3" s="45"/>
      <c r="UPF3" s="45"/>
      <c r="UPG3" s="45"/>
      <c r="UPH3" s="45"/>
      <c r="UPI3" s="45"/>
      <c r="UPJ3" s="45"/>
      <c r="UPK3" s="45"/>
      <c r="UPL3" s="45"/>
      <c r="UPM3" s="45"/>
      <c r="UPN3" s="45"/>
      <c r="UPO3" s="45"/>
      <c r="UPP3" s="45"/>
      <c r="UPQ3" s="45"/>
      <c r="UPR3" s="45"/>
      <c r="UPS3" s="45"/>
      <c r="UPT3" s="45"/>
      <c r="UPU3" s="45"/>
      <c r="UPV3" s="45"/>
      <c r="UPW3" s="45"/>
      <c r="UPX3" s="45"/>
      <c r="UPY3" s="45"/>
      <c r="UPZ3" s="45"/>
      <c r="UQA3" s="45"/>
      <c r="UQB3" s="45"/>
      <c r="UQC3" s="45"/>
      <c r="UQD3" s="45"/>
      <c r="UQE3" s="45"/>
      <c r="UQF3" s="45"/>
      <c r="UQG3" s="45"/>
      <c r="UQH3" s="45"/>
      <c r="UQI3" s="45"/>
      <c r="UQJ3" s="45"/>
      <c r="UQK3" s="45"/>
      <c r="UQL3" s="45"/>
      <c r="UQM3" s="45"/>
      <c r="UQN3" s="45"/>
      <c r="UQO3" s="45"/>
      <c r="UQP3" s="45"/>
      <c r="UQQ3" s="45"/>
      <c r="UQR3" s="45"/>
      <c r="UQS3" s="45"/>
      <c r="UQT3" s="45"/>
      <c r="UQU3" s="45"/>
      <c r="UQV3" s="45"/>
      <c r="UQW3" s="45"/>
      <c r="UQX3" s="45"/>
      <c r="UQY3" s="45"/>
      <c r="UQZ3" s="45"/>
      <c r="URA3" s="45"/>
      <c r="URB3" s="45"/>
      <c r="URC3" s="45"/>
      <c r="URD3" s="45"/>
      <c r="URE3" s="45"/>
      <c r="URF3" s="45"/>
      <c r="URG3" s="45"/>
      <c r="URH3" s="45"/>
      <c r="URI3" s="45"/>
      <c r="URJ3" s="45"/>
      <c r="URK3" s="45"/>
      <c r="URL3" s="45"/>
      <c r="URM3" s="45"/>
      <c r="URN3" s="45"/>
      <c r="URO3" s="45"/>
      <c r="URP3" s="45"/>
      <c r="URQ3" s="45"/>
      <c r="URR3" s="45"/>
      <c r="URS3" s="45"/>
      <c r="URT3" s="45"/>
      <c r="URU3" s="45"/>
      <c r="URV3" s="45"/>
      <c r="URW3" s="45"/>
      <c r="URX3" s="45"/>
      <c r="URY3" s="45"/>
      <c r="URZ3" s="45"/>
      <c r="USA3" s="45"/>
      <c r="USB3" s="45"/>
      <c r="USC3" s="45"/>
      <c r="USD3" s="45"/>
      <c r="USE3" s="45"/>
      <c r="USF3" s="45"/>
      <c r="USG3" s="45"/>
      <c r="USH3" s="45"/>
      <c r="USI3" s="45"/>
      <c r="USJ3" s="45"/>
      <c r="USK3" s="45"/>
      <c r="USL3" s="45"/>
      <c r="USM3" s="45"/>
      <c r="USN3" s="45"/>
      <c r="USO3" s="45"/>
      <c r="USP3" s="45"/>
      <c r="USQ3" s="45"/>
      <c r="USR3" s="45"/>
      <c r="USS3" s="45"/>
      <c r="UST3" s="45"/>
      <c r="USU3" s="45"/>
      <c r="USV3" s="45"/>
      <c r="USW3" s="45"/>
      <c r="USX3" s="45"/>
      <c r="USY3" s="45"/>
      <c r="USZ3" s="45"/>
      <c r="UTA3" s="45"/>
      <c r="UTB3" s="45"/>
      <c r="UTC3" s="45"/>
      <c r="UTD3" s="45"/>
      <c r="UTE3" s="45"/>
      <c r="UTF3" s="45"/>
      <c r="UTG3" s="45"/>
      <c r="UTH3" s="45"/>
      <c r="UTI3" s="45"/>
      <c r="UTJ3" s="45"/>
      <c r="UTK3" s="45"/>
      <c r="UTL3" s="45"/>
      <c r="UTM3" s="45"/>
      <c r="UTN3" s="45"/>
      <c r="UTO3" s="45"/>
      <c r="UTP3" s="45"/>
      <c r="UTQ3" s="45"/>
      <c r="UTR3" s="45"/>
      <c r="UTS3" s="45"/>
      <c r="UTT3" s="45"/>
      <c r="UTU3" s="45"/>
      <c r="UTV3" s="45"/>
      <c r="UTW3" s="45"/>
      <c r="UTX3" s="45"/>
      <c r="UTY3" s="45"/>
      <c r="UTZ3" s="45"/>
      <c r="UUA3" s="45"/>
      <c r="UUB3" s="45"/>
      <c r="UUC3" s="45"/>
      <c r="UUD3" s="45"/>
      <c r="UUE3" s="45"/>
      <c r="UUF3" s="45"/>
      <c r="UUG3" s="45"/>
      <c r="UUH3" s="45"/>
      <c r="UUI3" s="45"/>
      <c r="UUJ3" s="45"/>
      <c r="UUK3" s="45"/>
      <c r="UUL3" s="45"/>
      <c r="UUM3" s="45"/>
      <c r="UUN3" s="45"/>
      <c r="UUO3" s="45"/>
      <c r="UUP3" s="45"/>
      <c r="UUQ3" s="45"/>
      <c r="UUR3" s="45"/>
      <c r="UUS3" s="45"/>
      <c r="UUT3" s="45"/>
      <c r="UUU3" s="45"/>
      <c r="UUV3" s="45"/>
      <c r="UUW3" s="45"/>
      <c r="UUX3" s="45"/>
      <c r="UUY3" s="45"/>
      <c r="UUZ3" s="45"/>
      <c r="UVA3" s="45"/>
      <c r="UVB3" s="45"/>
      <c r="UVC3" s="45"/>
      <c r="UVD3" s="45"/>
      <c r="UVE3" s="45"/>
      <c r="UVF3" s="45"/>
      <c r="UVG3" s="45"/>
      <c r="UVH3" s="45"/>
      <c r="UVI3" s="45"/>
      <c r="UVJ3" s="45"/>
      <c r="UVK3" s="45"/>
      <c r="UVL3" s="45"/>
      <c r="UVM3" s="45"/>
      <c r="UVN3" s="45"/>
      <c r="UVO3" s="45"/>
      <c r="UVP3" s="45"/>
      <c r="UVQ3" s="45"/>
      <c r="UVR3" s="45"/>
      <c r="UVS3" s="45"/>
      <c r="UVT3" s="45"/>
      <c r="UVU3" s="45"/>
      <c r="UVV3" s="45"/>
      <c r="UVW3" s="45"/>
      <c r="UVX3" s="45"/>
      <c r="UVY3" s="45"/>
      <c r="UVZ3" s="45"/>
      <c r="UWA3" s="45"/>
      <c r="UWB3" s="45"/>
      <c r="UWC3" s="45"/>
      <c r="UWD3" s="45"/>
      <c r="UWE3" s="45"/>
      <c r="UWF3" s="45"/>
      <c r="UWG3" s="45"/>
      <c r="UWH3" s="45"/>
      <c r="UWI3" s="45"/>
      <c r="UWJ3" s="45"/>
      <c r="UWK3" s="45"/>
      <c r="UWL3" s="45"/>
      <c r="UWM3" s="45"/>
      <c r="UWN3" s="45"/>
      <c r="UWO3" s="45"/>
      <c r="UWP3" s="45"/>
      <c r="UWQ3" s="45"/>
      <c r="UWR3" s="45"/>
      <c r="UWS3" s="45"/>
      <c r="UWT3" s="45"/>
      <c r="UWU3" s="45"/>
      <c r="UWV3" s="45"/>
      <c r="UWW3" s="45"/>
      <c r="UWX3" s="45"/>
      <c r="UWY3" s="45"/>
      <c r="UWZ3" s="45"/>
      <c r="UXA3" s="45"/>
      <c r="UXB3" s="45"/>
      <c r="UXC3" s="45"/>
      <c r="UXD3" s="45"/>
      <c r="UXE3" s="45"/>
      <c r="UXF3" s="45"/>
      <c r="UXG3" s="45"/>
      <c r="UXH3" s="45"/>
      <c r="UXI3" s="45"/>
      <c r="UXJ3" s="45"/>
      <c r="UXK3" s="45"/>
      <c r="UXL3" s="45"/>
      <c r="UXM3" s="45"/>
      <c r="UXN3" s="45"/>
      <c r="UXO3" s="45"/>
      <c r="UXP3" s="45"/>
      <c r="UXQ3" s="45"/>
      <c r="UXR3" s="45"/>
      <c r="UXS3" s="45"/>
      <c r="UXT3" s="45"/>
      <c r="UXU3" s="45"/>
      <c r="UXV3" s="45"/>
      <c r="UXW3" s="45"/>
      <c r="UXX3" s="45"/>
      <c r="UXY3" s="45"/>
      <c r="UXZ3" s="45"/>
      <c r="UYA3" s="45"/>
      <c r="UYB3" s="45"/>
      <c r="UYC3" s="45"/>
      <c r="UYD3" s="45"/>
      <c r="UYE3" s="45"/>
      <c r="UYF3" s="45"/>
      <c r="UYG3" s="45"/>
      <c r="UYH3" s="45"/>
      <c r="UYI3" s="45"/>
      <c r="UYJ3" s="45"/>
      <c r="UYK3" s="45"/>
      <c r="UYL3" s="45"/>
      <c r="UYM3" s="45"/>
      <c r="UYN3" s="45"/>
      <c r="UYO3" s="45"/>
      <c r="UYP3" s="45"/>
      <c r="UYQ3" s="45"/>
      <c r="UYR3" s="45"/>
      <c r="UYS3" s="45"/>
      <c r="UYT3" s="45"/>
      <c r="UYU3" s="45"/>
      <c r="UYV3" s="45"/>
      <c r="UYW3" s="45"/>
      <c r="UYX3" s="45"/>
      <c r="UYY3" s="45"/>
      <c r="UYZ3" s="45"/>
      <c r="UZA3" s="45"/>
      <c r="UZB3" s="45"/>
      <c r="UZC3" s="45"/>
      <c r="UZD3" s="45"/>
      <c r="UZE3" s="45"/>
      <c r="UZF3" s="45"/>
      <c r="UZG3" s="45"/>
      <c r="UZH3" s="45"/>
      <c r="UZI3" s="45"/>
      <c r="UZJ3" s="45"/>
      <c r="UZK3" s="45"/>
      <c r="UZL3" s="45"/>
      <c r="UZM3" s="45"/>
      <c r="UZN3" s="45"/>
      <c r="UZO3" s="45"/>
      <c r="UZP3" s="45"/>
      <c r="UZQ3" s="45"/>
      <c r="UZR3" s="45"/>
      <c r="UZS3" s="45"/>
      <c r="UZT3" s="45"/>
      <c r="UZU3" s="45"/>
      <c r="UZV3" s="45"/>
      <c r="UZW3" s="45"/>
      <c r="UZX3" s="45"/>
      <c r="UZY3" s="45"/>
      <c r="UZZ3" s="45"/>
      <c r="VAA3" s="45"/>
      <c r="VAB3" s="45"/>
      <c r="VAC3" s="45"/>
      <c r="VAD3" s="45"/>
      <c r="VAE3" s="45"/>
      <c r="VAF3" s="45"/>
      <c r="VAG3" s="45"/>
      <c r="VAH3" s="45"/>
      <c r="VAI3" s="45"/>
      <c r="VAJ3" s="45"/>
      <c r="VAK3" s="45"/>
      <c r="VAL3" s="45"/>
      <c r="VAM3" s="45"/>
      <c r="VAN3" s="45"/>
      <c r="VAO3" s="45"/>
      <c r="VAP3" s="45"/>
      <c r="VAQ3" s="45"/>
      <c r="VAR3" s="45"/>
      <c r="VAS3" s="45"/>
      <c r="VAT3" s="45"/>
      <c r="VAU3" s="45"/>
      <c r="VAV3" s="45"/>
      <c r="VAW3" s="45"/>
      <c r="VAX3" s="45"/>
      <c r="VAY3" s="45"/>
      <c r="VAZ3" s="45"/>
      <c r="VBA3" s="45"/>
      <c r="VBB3" s="45"/>
      <c r="VBC3" s="45"/>
      <c r="VBD3" s="45"/>
      <c r="VBE3" s="45"/>
      <c r="VBF3" s="45"/>
      <c r="VBG3" s="45"/>
      <c r="VBH3" s="45"/>
      <c r="VBI3" s="45"/>
      <c r="VBJ3" s="45"/>
      <c r="VBK3" s="45"/>
      <c r="VBL3" s="45"/>
      <c r="VBM3" s="45"/>
      <c r="VBN3" s="45"/>
      <c r="VBO3" s="45"/>
      <c r="VBP3" s="45"/>
      <c r="VBQ3" s="45"/>
      <c r="VBR3" s="45"/>
      <c r="VBS3" s="45"/>
      <c r="VBT3" s="45"/>
      <c r="VBU3" s="45"/>
      <c r="VBV3" s="45"/>
      <c r="VBW3" s="45"/>
      <c r="VBX3" s="45"/>
      <c r="VBY3" s="45"/>
      <c r="VBZ3" s="45"/>
      <c r="VCA3" s="45"/>
      <c r="VCB3" s="45"/>
      <c r="VCC3" s="45"/>
      <c r="VCD3" s="45"/>
      <c r="VCE3" s="45"/>
      <c r="VCF3" s="45"/>
      <c r="VCG3" s="45"/>
      <c r="VCH3" s="45"/>
      <c r="VCI3" s="45"/>
      <c r="VCJ3" s="45"/>
      <c r="VCK3" s="45"/>
      <c r="VCL3" s="45"/>
      <c r="VCM3" s="45"/>
      <c r="VCN3" s="45"/>
      <c r="VCO3" s="45"/>
      <c r="VCP3" s="45"/>
      <c r="VCQ3" s="45"/>
      <c r="VCR3" s="45"/>
      <c r="VCS3" s="45"/>
      <c r="VCT3" s="45"/>
      <c r="VCU3" s="45"/>
      <c r="VCV3" s="45"/>
      <c r="VCW3" s="45"/>
      <c r="VCX3" s="45"/>
      <c r="VCY3" s="45"/>
      <c r="VCZ3" s="45"/>
      <c r="VDA3" s="45"/>
      <c r="VDB3" s="45"/>
      <c r="VDC3" s="45"/>
      <c r="VDD3" s="45"/>
      <c r="VDE3" s="45"/>
      <c r="VDF3" s="45"/>
      <c r="VDG3" s="45"/>
      <c r="VDH3" s="45"/>
      <c r="VDI3" s="45"/>
      <c r="VDJ3" s="45"/>
      <c r="VDK3" s="45"/>
      <c r="VDL3" s="45"/>
      <c r="VDM3" s="45"/>
      <c r="VDN3" s="45"/>
      <c r="VDO3" s="45"/>
      <c r="VDP3" s="45"/>
      <c r="VDQ3" s="45"/>
      <c r="VDR3" s="45"/>
      <c r="VDS3" s="45"/>
      <c r="VDT3" s="45"/>
      <c r="VDU3" s="45"/>
      <c r="VDV3" s="45"/>
      <c r="VDW3" s="45"/>
      <c r="VDX3" s="45"/>
      <c r="VDY3" s="45"/>
      <c r="VDZ3" s="45"/>
      <c r="VEA3" s="45"/>
      <c r="VEB3" s="45"/>
      <c r="VEC3" s="45"/>
      <c r="VED3" s="45"/>
      <c r="VEE3" s="45"/>
      <c r="VEF3" s="45"/>
      <c r="VEG3" s="45"/>
      <c r="VEH3" s="45"/>
      <c r="VEI3" s="45"/>
      <c r="VEJ3" s="45"/>
      <c r="VEK3" s="45"/>
      <c r="VEL3" s="45"/>
      <c r="VEM3" s="45"/>
      <c r="VEN3" s="45"/>
      <c r="VEO3" s="45"/>
      <c r="VEP3" s="45"/>
      <c r="VEQ3" s="45"/>
      <c r="VER3" s="45"/>
      <c r="VES3" s="45"/>
      <c r="VET3" s="45"/>
      <c r="VEU3" s="45"/>
      <c r="VEV3" s="45"/>
      <c r="VEW3" s="45"/>
      <c r="VEX3" s="45"/>
      <c r="VEY3" s="45"/>
      <c r="VEZ3" s="45"/>
      <c r="VFA3" s="45"/>
      <c r="VFB3" s="45"/>
      <c r="VFC3" s="45"/>
      <c r="VFD3" s="45"/>
      <c r="VFE3" s="45"/>
      <c r="VFF3" s="45"/>
      <c r="VFG3" s="45"/>
      <c r="VFH3" s="45"/>
      <c r="VFI3" s="45"/>
      <c r="VFJ3" s="45"/>
      <c r="VFK3" s="45"/>
      <c r="VFL3" s="45"/>
      <c r="VFM3" s="45"/>
      <c r="VFN3" s="45"/>
      <c r="VFO3" s="45"/>
      <c r="VFP3" s="45"/>
      <c r="VFQ3" s="45"/>
      <c r="VFR3" s="45"/>
      <c r="VFS3" s="45"/>
      <c r="VFT3" s="45"/>
      <c r="VFU3" s="45"/>
      <c r="VFV3" s="45"/>
      <c r="VFW3" s="45"/>
      <c r="VFX3" s="45"/>
      <c r="VFY3" s="45"/>
      <c r="VFZ3" s="45"/>
      <c r="VGA3" s="45"/>
      <c r="VGB3" s="45"/>
      <c r="VGC3" s="45"/>
      <c r="VGD3" s="45"/>
      <c r="VGE3" s="45"/>
      <c r="VGF3" s="45"/>
      <c r="VGG3" s="45"/>
      <c r="VGH3" s="45"/>
      <c r="VGI3" s="45"/>
      <c r="VGJ3" s="45"/>
      <c r="VGK3" s="45"/>
      <c r="VGL3" s="45"/>
      <c r="VGM3" s="45"/>
      <c r="VGN3" s="45"/>
      <c r="VGO3" s="45"/>
      <c r="VGP3" s="45"/>
      <c r="VGQ3" s="45"/>
      <c r="VGR3" s="45"/>
      <c r="VGS3" s="45"/>
      <c r="VGT3" s="45"/>
      <c r="VGU3" s="45"/>
      <c r="VGV3" s="45"/>
      <c r="VGW3" s="45"/>
      <c r="VGX3" s="45"/>
      <c r="VGY3" s="45"/>
      <c r="VGZ3" s="45"/>
      <c r="VHA3" s="45"/>
      <c r="VHB3" s="45"/>
      <c r="VHC3" s="45"/>
      <c r="VHD3" s="45"/>
      <c r="VHE3" s="45"/>
      <c r="VHF3" s="45"/>
      <c r="VHG3" s="45"/>
      <c r="VHH3" s="45"/>
      <c r="VHI3" s="45"/>
      <c r="VHJ3" s="45"/>
      <c r="VHK3" s="45"/>
      <c r="VHL3" s="45"/>
      <c r="VHM3" s="45"/>
      <c r="VHN3" s="45"/>
      <c r="VHO3" s="45"/>
      <c r="VHP3" s="45"/>
      <c r="VHQ3" s="45"/>
      <c r="VHR3" s="45"/>
      <c r="VHS3" s="45"/>
      <c r="VHT3" s="45"/>
      <c r="VHU3" s="45"/>
      <c r="VHV3" s="45"/>
      <c r="VHW3" s="45"/>
      <c r="VHX3" s="45"/>
      <c r="VHY3" s="45"/>
      <c r="VHZ3" s="45"/>
      <c r="VIA3" s="45"/>
      <c r="VIB3" s="45"/>
      <c r="VIC3" s="45"/>
      <c r="VID3" s="45"/>
      <c r="VIE3" s="45"/>
      <c r="VIF3" s="45"/>
      <c r="VIG3" s="45"/>
      <c r="VIH3" s="45"/>
      <c r="VII3" s="45"/>
      <c r="VIJ3" s="45"/>
      <c r="VIK3" s="45"/>
      <c r="VIL3" s="45"/>
      <c r="VIM3" s="45"/>
      <c r="VIN3" s="45"/>
      <c r="VIO3" s="45"/>
      <c r="VIP3" s="45"/>
      <c r="VIQ3" s="45"/>
      <c r="VIR3" s="45"/>
      <c r="VIS3" s="45"/>
      <c r="VIT3" s="45"/>
      <c r="VIU3" s="45"/>
      <c r="VIV3" s="45"/>
      <c r="VIW3" s="45"/>
      <c r="VIX3" s="45"/>
      <c r="VIY3" s="45"/>
      <c r="VIZ3" s="45"/>
      <c r="VJA3" s="45"/>
      <c r="VJB3" s="45"/>
      <c r="VJC3" s="45"/>
      <c r="VJD3" s="45"/>
      <c r="VJE3" s="45"/>
      <c r="VJF3" s="45"/>
      <c r="VJG3" s="45"/>
      <c r="VJH3" s="45"/>
      <c r="VJI3" s="45"/>
      <c r="VJJ3" s="45"/>
      <c r="VJK3" s="45"/>
      <c r="VJL3" s="45"/>
      <c r="VJM3" s="45"/>
      <c r="VJN3" s="45"/>
      <c r="VJO3" s="45"/>
      <c r="VJP3" s="45"/>
      <c r="VJQ3" s="45"/>
      <c r="VJR3" s="45"/>
      <c r="VJS3" s="45"/>
      <c r="VJT3" s="45"/>
      <c r="VJU3" s="45"/>
      <c r="VJV3" s="45"/>
      <c r="VJW3" s="45"/>
      <c r="VJX3" s="45"/>
      <c r="VJY3" s="45"/>
      <c r="VJZ3" s="45"/>
      <c r="VKA3" s="45"/>
      <c r="VKB3" s="45"/>
      <c r="VKC3" s="45"/>
      <c r="VKD3" s="45"/>
      <c r="VKE3" s="45"/>
      <c r="VKF3" s="45"/>
      <c r="VKG3" s="45"/>
      <c r="VKH3" s="45"/>
      <c r="VKI3" s="45"/>
      <c r="VKJ3" s="45"/>
      <c r="VKK3" s="45"/>
      <c r="VKL3" s="45"/>
      <c r="VKM3" s="45"/>
      <c r="VKN3" s="45"/>
      <c r="VKO3" s="45"/>
      <c r="VKP3" s="45"/>
      <c r="VKQ3" s="45"/>
      <c r="VKR3" s="45"/>
      <c r="VKS3" s="45"/>
      <c r="VKT3" s="45"/>
      <c r="VKU3" s="45"/>
      <c r="VKV3" s="45"/>
      <c r="VKW3" s="45"/>
      <c r="VKX3" s="45"/>
      <c r="VKY3" s="45"/>
      <c r="VKZ3" s="45"/>
      <c r="VLA3" s="45"/>
      <c r="VLB3" s="45"/>
      <c r="VLC3" s="45"/>
      <c r="VLD3" s="45"/>
      <c r="VLE3" s="45"/>
      <c r="VLF3" s="45"/>
      <c r="VLG3" s="45"/>
      <c r="VLH3" s="45"/>
      <c r="VLI3" s="45"/>
      <c r="VLJ3" s="45"/>
      <c r="VLK3" s="45"/>
      <c r="VLL3" s="45"/>
      <c r="VLM3" s="45"/>
      <c r="VLN3" s="45"/>
      <c r="VLO3" s="45"/>
      <c r="VLP3" s="45"/>
      <c r="VLQ3" s="45"/>
      <c r="VLR3" s="45"/>
      <c r="VLS3" s="45"/>
      <c r="VLT3" s="45"/>
      <c r="VLU3" s="45"/>
      <c r="VLV3" s="45"/>
      <c r="VLW3" s="45"/>
      <c r="VLX3" s="45"/>
      <c r="VLY3" s="45"/>
      <c r="VLZ3" s="45"/>
      <c r="VMA3" s="45"/>
      <c r="VMB3" s="45"/>
      <c r="VMC3" s="45"/>
      <c r="VMD3" s="45"/>
      <c r="VME3" s="45"/>
      <c r="VMF3" s="45"/>
      <c r="VMG3" s="45"/>
      <c r="VMH3" s="45"/>
      <c r="VMI3" s="45"/>
      <c r="VMJ3" s="45"/>
      <c r="VMK3" s="45"/>
      <c r="VML3" s="45"/>
      <c r="VMM3" s="45"/>
      <c r="VMN3" s="45"/>
      <c r="VMO3" s="45"/>
      <c r="VMP3" s="45"/>
      <c r="VMQ3" s="45"/>
      <c r="VMR3" s="45"/>
      <c r="VMS3" s="45"/>
      <c r="VMT3" s="45"/>
      <c r="VMU3" s="45"/>
      <c r="VMV3" s="45"/>
      <c r="VMW3" s="45"/>
      <c r="VMX3" s="45"/>
      <c r="VMY3" s="45"/>
      <c r="VMZ3" s="45"/>
      <c r="VNA3" s="45"/>
      <c r="VNB3" s="45"/>
      <c r="VNC3" s="45"/>
      <c r="VND3" s="45"/>
      <c r="VNE3" s="45"/>
      <c r="VNF3" s="45"/>
      <c r="VNG3" s="45"/>
      <c r="VNH3" s="45"/>
      <c r="VNI3" s="45"/>
      <c r="VNJ3" s="45"/>
      <c r="VNK3" s="45"/>
      <c r="VNL3" s="45"/>
      <c r="VNM3" s="45"/>
      <c r="VNN3" s="45"/>
      <c r="VNO3" s="45"/>
      <c r="VNP3" s="45"/>
      <c r="VNQ3" s="45"/>
      <c r="VNR3" s="45"/>
      <c r="VNS3" s="45"/>
      <c r="VNT3" s="45"/>
      <c r="VNU3" s="45"/>
      <c r="VNV3" s="45"/>
      <c r="VNW3" s="45"/>
      <c r="VNX3" s="45"/>
      <c r="VNY3" s="45"/>
      <c r="VNZ3" s="45"/>
      <c r="VOA3" s="45"/>
      <c r="VOB3" s="45"/>
      <c r="VOC3" s="45"/>
      <c r="VOD3" s="45"/>
      <c r="VOE3" s="45"/>
      <c r="VOF3" s="45"/>
      <c r="VOG3" s="45"/>
      <c r="VOH3" s="45"/>
      <c r="VOI3" s="45"/>
      <c r="VOJ3" s="45"/>
      <c r="VOK3" s="45"/>
      <c r="VOL3" s="45"/>
      <c r="VOM3" s="45"/>
      <c r="VON3" s="45"/>
      <c r="VOO3" s="45"/>
      <c r="VOP3" s="45"/>
      <c r="VOQ3" s="45"/>
      <c r="VOR3" s="45"/>
      <c r="VOS3" s="45"/>
      <c r="VOT3" s="45"/>
      <c r="VOU3" s="45"/>
      <c r="VOV3" s="45"/>
      <c r="VOW3" s="45"/>
      <c r="VOX3" s="45"/>
      <c r="VOY3" s="45"/>
      <c r="VOZ3" s="45"/>
      <c r="VPA3" s="45"/>
      <c r="VPB3" s="45"/>
      <c r="VPC3" s="45"/>
      <c r="VPD3" s="45"/>
      <c r="VPE3" s="45"/>
      <c r="VPF3" s="45"/>
      <c r="VPG3" s="45"/>
      <c r="VPH3" s="45"/>
      <c r="VPI3" s="45"/>
      <c r="VPJ3" s="45"/>
      <c r="VPK3" s="45"/>
      <c r="VPL3" s="45"/>
      <c r="VPM3" s="45"/>
      <c r="VPN3" s="45"/>
      <c r="VPO3" s="45"/>
      <c r="VPP3" s="45"/>
      <c r="VPQ3" s="45"/>
      <c r="VPR3" s="45"/>
      <c r="VPS3" s="45"/>
      <c r="VPT3" s="45"/>
      <c r="VPU3" s="45"/>
      <c r="VPV3" s="45"/>
      <c r="VPW3" s="45"/>
      <c r="VPX3" s="45"/>
      <c r="VPY3" s="45"/>
      <c r="VPZ3" s="45"/>
      <c r="VQA3" s="45"/>
      <c r="VQB3" s="45"/>
      <c r="VQC3" s="45"/>
      <c r="VQD3" s="45"/>
      <c r="VQE3" s="45"/>
      <c r="VQF3" s="45"/>
      <c r="VQG3" s="45"/>
      <c r="VQH3" s="45"/>
      <c r="VQI3" s="45"/>
      <c r="VQJ3" s="45"/>
      <c r="VQK3" s="45"/>
      <c r="VQL3" s="45"/>
      <c r="VQM3" s="45"/>
      <c r="VQN3" s="45"/>
      <c r="VQO3" s="45"/>
      <c r="VQP3" s="45"/>
      <c r="VQQ3" s="45"/>
      <c r="VQR3" s="45"/>
      <c r="VQS3" s="45"/>
      <c r="VQT3" s="45"/>
      <c r="VQU3" s="45"/>
      <c r="VQV3" s="45"/>
      <c r="VQW3" s="45"/>
      <c r="VQX3" s="45"/>
      <c r="VQY3" s="45"/>
      <c r="VQZ3" s="45"/>
      <c r="VRA3" s="45"/>
      <c r="VRB3" s="45"/>
      <c r="VRC3" s="45"/>
      <c r="VRD3" s="45"/>
      <c r="VRE3" s="45"/>
      <c r="VRF3" s="45"/>
      <c r="VRG3" s="45"/>
      <c r="VRH3" s="45"/>
      <c r="VRI3" s="45"/>
      <c r="VRJ3" s="45"/>
      <c r="VRK3" s="45"/>
      <c r="VRL3" s="45"/>
      <c r="VRM3" s="45"/>
      <c r="VRN3" s="45"/>
      <c r="VRO3" s="45"/>
      <c r="VRP3" s="45"/>
      <c r="VRQ3" s="45"/>
      <c r="VRR3" s="45"/>
      <c r="VRS3" s="45"/>
      <c r="VRT3" s="45"/>
      <c r="VRU3" s="45"/>
      <c r="VRV3" s="45"/>
      <c r="VRW3" s="45"/>
      <c r="VRX3" s="45"/>
      <c r="VRY3" s="45"/>
      <c r="VRZ3" s="45"/>
      <c r="VSA3" s="45"/>
      <c r="VSB3" s="45"/>
      <c r="VSC3" s="45"/>
      <c r="VSD3" s="45"/>
      <c r="VSE3" s="45"/>
      <c r="VSF3" s="45"/>
      <c r="VSG3" s="45"/>
      <c r="VSH3" s="45"/>
      <c r="VSI3" s="45"/>
      <c r="VSJ3" s="45"/>
      <c r="VSK3" s="45"/>
      <c r="VSL3" s="45"/>
      <c r="VSM3" s="45"/>
      <c r="VSN3" s="45"/>
      <c r="VSO3" s="45"/>
      <c r="VSP3" s="45"/>
      <c r="VSQ3" s="45"/>
      <c r="VSR3" s="45"/>
      <c r="VSS3" s="45"/>
      <c r="VST3" s="45"/>
      <c r="VSU3" s="45"/>
      <c r="VSV3" s="45"/>
      <c r="VSW3" s="45"/>
      <c r="VSX3" s="45"/>
      <c r="VSY3" s="45"/>
      <c r="VSZ3" s="45"/>
      <c r="VTA3" s="45"/>
      <c r="VTB3" s="45"/>
      <c r="VTC3" s="45"/>
      <c r="VTD3" s="45"/>
      <c r="VTE3" s="45"/>
      <c r="VTF3" s="45"/>
      <c r="VTG3" s="45"/>
      <c r="VTH3" s="45"/>
      <c r="VTI3" s="45"/>
      <c r="VTJ3" s="45"/>
      <c r="VTK3" s="45"/>
      <c r="VTL3" s="45"/>
      <c r="VTM3" s="45"/>
      <c r="VTN3" s="45"/>
      <c r="VTO3" s="45"/>
      <c r="VTP3" s="45"/>
      <c r="VTQ3" s="45"/>
      <c r="VTR3" s="45"/>
      <c r="VTS3" s="45"/>
      <c r="VTT3" s="45"/>
      <c r="VTU3" s="45"/>
      <c r="VTV3" s="45"/>
      <c r="VTW3" s="45"/>
      <c r="VTX3" s="45"/>
      <c r="VTY3" s="45"/>
      <c r="VTZ3" s="45"/>
      <c r="VUA3" s="45"/>
      <c r="VUB3" s="45"/>
      <c r="VUC3" s="45"/>
      <c r="VUD3" s="45"/>
      <c r="VUE3" s="45"/>
      <c r="VUF3" s="45"/>
      <c r="VUG3" s="45"/>
      <c r="VUH3" s="45"/>
      <c r="VUI3" s="45"/>
      <c r="VUJ3" s="45"/>
      <c r="VUK3" s="45"/>
      <c r="VUL3" s="45"/>
      <c r="VUM3" s="45"/>
      <c r="VUN3" s="45"/>
      <c r="VUO3" s="45"/>
      <c r="VUP3" s="45"/>
      <c r="VUQ3" s="45"/>
      <c r="VUR3" s="45"/>
      <c r="VUS3" s="45"/>
      <c r="VUT3" s="45"/>
      <c r="VUU3" s="45"/>
      <c r="VUV3" s="45"/>
      <c r="VUW3" s="45"/>
      <c r="VUX3" s="45"/>
      <c r="VUY3" s="45"/>
      <c r="VUZ3" s="45"/>
      <c r="VVA3" s="45"/>
      <c r="VVB3" s="45"/>
      <c r="VVC3" s="45"/>
      <c r="VVD3" s="45"/>
      <c r="VVE3" s="45"/>
      <c r="VVF3" s="45"/>
      <c r="VVG3" s="45"/>
      <c r="VVH3" s="45"/>
      <c r="VVI3" s="45"/>
      <c r="VVJ3" s="45"/>
      <c r="VVK3" s="45"/>
      <c r="VVL3" s="45"/>
      <c r="VVM3" s="45"/>
      <c r="VVN3" s="45"/>
      <c r="VVO3" s="45"/>
      <c r="VVP3" s="45"/>
      <c r="VVQ3" s="45"/>
      <c r="VVR3" s="45"/>
      <c r="VVS3" s="45"/>
      <c r="VVT3" s="45"/>
      <c r="VVU3" s="45"/>
      <c r="VVV3" s="45"/>
      <c r="VVW3" s="45"/>
      <c r="VVX3" s="45"/>
      <c r="VVY3" s="45"/>
      <c r="VVZ3" s="45"/>
      <c r="VWA3" s="45"/>
      <c r="VWB3" s="45"/>
      <c r="VWC3" s="45"/>
      <c r="VWD3" s="45"/>
      <c r="VWE3" s="45"/>
      <c r="VWF3" s="45"/>
      <c r="VWG3" s="45"/>
      <c r="VWH3" s="45"/>
      <c r="VWI3" s="45"/>
      <c r="VWJ3" s="45"/>
      <c r="VWK3" s="45"/>
      <c r="VWL3" s="45"/>
      <c r="VWM3" s="45"/>
      <c r="VWN3" s="45"/>
      <c r="VWO3" s="45"/>
      <c r="VWP3" s="45"/>
      <c r="VWQ3" s="45"/>
      <c r="VWR3" s="45"/>
      <c r="VWS3" s="45"/>
      <c r="VWT3" s="45"/>
      <c r="VWU3" s="45"/>
      <c r="VWV3" s="45"/>
      <c r="VWW3" s="45"/>
      <c r="VWX3" s="45"/>
      <c r="VWY3" s="45"/>
      <c r="VWZ3" s="45"/>
      <c r="VXA3" s="45"/>
      <c r="VXB3" s="45"/>
      <c r="VXC3" s="45"/>
      <c r="VXD3" s="45"/>
      <c r="VXE3" s="45"/>
      <c r="VXF3" s="45"/>
      <c r="VXG3" s="45"/>
      <c r="VXH3" s="45"/>
      <c r="VXI3" s="45"/>
      <c r="VXJ3" s="45"/>
      <c r="VXK3" s="45"/>
      <c r="VXL3" s="45"/>
      <c r="VXM3" s="45"/>
      <c r="VXN3" s="45"/>
      <c r="VXO3" s="45"/>
      <c r="VXP3" s="45"/>
      <c r="VXQ3" s="45"/>
      <c r="VXR3" s="45"/>
      <c r="VXS3" s="45"/>
      <c r="VXT3" s="45"/>
      <c r="VXU3" s="45"/>
      <c r="VXV3" s="45"/>
      <c r="VXW3" s="45"/>
      <c r="VXX3" s="45"/>
      <c r="VXY3" s="45"/>
      <c r="VXZ3" s="45"/>
      <c r="VYA3" s="45"/>
      <c r="VYB3" s="45"/>
      <c r="VYC3" s="45"/>
      <c r="VYD3" s="45"/>
      <c r="VYE3" s="45"/>
      <c r="VYF3" s="45"/>
      <c r="VYG3" s="45"/>
      <c r="VYH3" s="45"/>
      <c r="VYI3" s="45"/>
      <c r="VYJ3" s="45"/>
      <c r="VYK3" s="45"/>
      <c r="VYL3" s="45"/>
      <c r="VYM3" s="45"/>
      <c r="VYN3" s="45"/>
      <c r="VYO3" s="45"/>
      <c r="VYP3" s="45"/>
      <c r="VYQ3" s="45"/>
      <c r="VYR3" s="45"/>
      <c r="VYS3" s="45"/>
      <c r="VYT3" s="45"/>
      <c r="VYU3" s="45"/>
      <c r="VYV3" s="45"/>
      <c r="VYW3" s="45"/>
      <c r="VYX3" s="45"/>
      <c r="VYY3" s="45"/>
      <c r="VYZ3" s="45"/>
      <c r="VZA3" s="45"/>
      <c r="VZB3" s="45"/>
      <c r="VZC3" s="45"/>
      <c r="VZD3" s="45"/>
      <c r="VZE3" s="45"/>
      <c r="VZF3" s="45"/>
      <c r="VZG3" s="45"/>
      <c r="VZH3" s="45"/>
      <c r="VZI3" s="45"/>
      <c r="VZJ3" s="45"/>
      <c r="VZK3" s="45"/>
      <c r="VZL3" s="45"/>
      <c r="VZM3" s="45"/>
      <c r="VZN3" s="45"/>
      <c r="VZO3" s="45"/>
      <c r="VZP3" s="45"/>
      <c r="VZQ3" s="45"/>
      <c r="VZR3" s="45"/>
      <c r="VZS3" s="45"/>
      <c r="VZT3" s="45"/>
      <c r="VZU3" s="45"/>
      <c r="VZV3" s="45"/>
      <c r="VZW3" s="45"/>
      <c r="VZX3" s="45"/>
      <c r="VZY3" s="45"/>
      <c r="VZZ3" s="45"/>
      <c r="WAA3" s="45"/>
      <c r="WAB3" s="45"/>
      <c r="WAC3" s="45"/>
      <c r="WAD3" s="45"/>
      <c r="WAE3" s="45"/>
      <c r="WAF3" s="45"/>
      <c r="WAG3" s="45"/>
      <c r="WAH3" s="45"/>
      <c r="WAI3" s="45"/>
      <c r="WAJ3" s="45"/>
      <c r="WAK3" s="45"/>
      <c r="WAL3" s="45"/>
      <c r="WAM3" s="45"/>
      <c r="WAN3" s="45"/>
      <c r="WAO3" s="45"/>
      <c r="WAP3" s="45"/>
      <c r="WAQ3" s="45"/>
      <c r="WAR3" s="45"/>
      <c r="WAS3" s="45"/>
      <c r="WAT3" s="45"/>
      <c r="WAU3" s="45"/>
      <c r="WAV3" s="45"/>
      <c r="WAW3" s="45"/>
      <c r="WAX3" s="45"/>
      <c r="WAY3" s="45"/>
      <c r="WAZ3" s="45"/>
      <c r="WBA3" s="45"/>
      <c r="WBB3" s="45"/>
      <c r="WBC3" s="45"/>
      <c r="WBD3" s="45"/>
      <c r="WBE3" s="45"/>
      <c r="WBF3" s="45"/>
      <c r="WBG3" s="45"/>
      <c r="WBH3" s="45"/>
      <c r="WBI3" s="45"/>
      <c r="WBJ3" s="45"/>
      <c r="WBK3" s="45"/>
      <c r="WBL3" s="45"/>
      <c r="WBM3" s="45"/>
      <c r="WBN3" s="45"/>
      <c r="WBO3" s="45"/>
      <c r="WBP3" s="45"/>
      <c r="WBQ3" s="45"/>
      <c r="WBR3" s="45"/>
      <c r="WBS3" s="45"/>
      <c r="WBT3" s="45"/>
      <c r="WBU3" s="45"/>
      <c r="WBV3" s="45"/>
      <c r="WBW3" s="45"/>
      <c r="WBX3" s="45"/>
      <c r="WBY3" s="45"/>
      <c r="WBZ3" s="45"/>
      <c r="WCA3" s="45"/>
      <c r="WCB3" s="45"/>
      <c r="WCC3" s="45"/>
      <c r="WCD3" s="45"/>
      <c r="WCE3" s="45"/>
      <c r="WCF3" s="45"/>
      <c r="WCG3" s="45"/>
      <c r="WCH3" s="45"/>
      <c r="WCI3" s="45"/>
      <c r="WCJ3" s="45"/>
      <c r="WCK3" s="45"/>
      <c r="WCL3" s="45"/>
      <c r="WCM3" s="45"/>
      <c r="WCN3" s="45"/>
      <c r="WCO3" s="45"/>
      <c r="WCP3" s="45"/>
      <c r="WCQ3" s="45"/>
      <c r="WCR3" s="45"/>
      <c r="WCS3" s="45"/>
      <c r="WCT3" s="45"/>
      <c r="WCU3" s="45"/>
      <c r="WCV3" s="45"/>
      <c r="WCW3" s="45"/>
      <c r="WCX3" s="45"/>
      <c r="WCY3" s="45"/>
      <c r="WCZ3" s="45"/>
      <c r="WDA3" s="45"/>
      <c r="WDB3" s="45"/>
      <c r="WDC3" s="45"/>
      <c r="WDD3" s="45"/>
      <c r="WDE3" s="45"/>
      <c r="WDF3" s="45"/>
      <c r="WDG3" s="45"/>
      <c r="WDH3" s="45"/>
      <c r="WDI3" s="45"/>
      <c r="WDJ3" s="45"/>
      <c r="WDK3" s="45"/>
      <c r="WDL3" s="45"/>
      <c r="WDM3" s="45"/>
      <c r="WDN3" s="45"/>
      <c r="WDO3" s="45"/>
      <c r="WDP3" s="45"/>
      <c r="WDQ3" s="45"/>
      <c r="WDR3" s="45"/>
      <c r="WDS3" s="45"/>
      <c r="WDT3" s="45"/>
      <c r="WDU3" s="45"/>
      <c r="WDV3" s="45"/>
      <c r="WDW3" s="45"/>
      <c r="WDX3" s="45"/>
      <c r="WDY3" s="45"/>
      <c r="WDZ3" s="45"/>
      <c r="WEA3" s="45"/>
      <c r="WEB3" s="45"/>
      <c r="WEC3" s="45"/>
      <c r="WED3" s="45"/>
      <c r="WEE3" s="45"/>
      <c r="WEF3" s="45"/>
      <c r="WEG3" s="45"/>
      <c r="WEH3" s="45"/>
      <c r="WEI3" s="45"/>
      <c r="WEJ3" s="45"/>
      <c r="WEK3" s="45"/>
      <c r="WEL3" s="45"/>
      <c r="WEM3" s="45"/>
      <c r="WEN3" s="45"/>
      <c r="WEO3" s="45"/>
      <c r="WEP3" s="45"/>
      <c r="WEQ3" s="45"/>
      <c r="WER3" s="45"/>
      <c r="WES3" s="45"/>
      <c r="WET3" s="45"/>
      <c r="WEU3" s="45"/>
      <c r="WEV3" s="45"/>
      <c r="WEW3" s="45"/>
      <c r="WEX3" s="45"/>
      <c r="WEY3" s="45"/>
      <c r="WEZ3" s="45"/>
      <c r="WFA3" s="45"/>
      <c r="WFB3" s="45"/>
      <c r="WFC3" s="45"/>
      <c r="WFD3" s="45"/>
      <c r="WFE3" s="45"/>
      <c r="WFF3" s="45"/>
      <c r="WFG3" s="45"/>
      <c r="WFH3" s="45"/>
      <c r="WFI3" s="45"/>
      <c r="WFJ3" s="45"/>
      <c r="WFK3" s="45"/>
      <c r="WFL3" s="45"/>
      <c r="WFM3" s="45"/>
      <c r="WFN3" s="45"/>
      <c r="WFO3" s="45"/>
      <c r="WFP3" s="45"/>
      <c r="WFQ3" s="45"/>
      <c r="WFR3" s="45"/>
      <c r="WFS3" s="45"/>
      <c r="WFT3" s="45"/>
      <c r="WFU3" s="45"/>
      <c r="WFV3" s="45"/>
      <c r="WFW3" s="45"/>
      <c r="WFX3" s="45"/>
      <c r="WFY3" s="45"/>
      <c r="WFZ3" s="45"/>
      <c r="WGA3" s="45"/>
      <c r="WGB3" s="45"/>
      <c r="WGC3" s="45"/>
      <c r="WGD3" s="45"/>
      <c r="WGE3" s="45"/>
      <c r="WGF3" s="45"/>
      <c r="WGG3" s="45"/>
      <c r="WGH3" s="45"/>
      <c r="WGI3" s="45"/>
      <c r="WGJ3" s="45"/>
      <c r="WGK3" s="45"/>
      <c r="WGL3" s="45"/>
      <c r="WGM3" s="45"/>
      <c r="WGN3" s="45"/>
      <c r="WGO3" s="45"/>
      <c r="WGP3" s="45"/>
      <c r="WGQ3" s="45"/>
      <c r="WGR3" s="45"/>
      <c r="WGS3" s="45"/>
      <c r="WGT3" s="45"/>
      <c r="WGU3" s="45"/>
      <c r="WGV3" s="45"/>
      <c r="WGW3" s="45"/>
      <c r="WGX3" s="45"/>
      <c r="WGY3" s="45"/>
      <c r="WGZ3" s="45"/>
      <c r="WHA3" s="45"/>
      <c r="WHB3" s="45"/>
      <c r="WHC3" s="45"/>
      <c r="WHD3" s="45"/>
      <c r="WHE3" s="45"/>
      <c r="WHF3" s="45"/>
      <c r="WHG3" s="45"/>
      <c r="WHH3" s="45"/>
      <c r="WHI3" s="45"/>
      <c r="WHJ3" s="45"/>
      <c r="WHK3" s="45"/>
      <c r="WHL3" s="45"/>
      <c r="WHM3" s="45"/>
      <c r="WHN3" s="45"/>
      <c r="WHO3" s="45"/>
      <c r="WHP3" s="45"/>
      <c r="WHQ3" s="45"/>
      <c r="WHR3" s="45"/>
      <c r="WHS3" s="45"/>
      <c r="WHT3" s="45"/>
      <c r="WHU3" s="45"/>
      <c r="WHV3" s="45"/>
      <c r="WHW3" s="45"/>
      <c r="WHX3" s="45"/>
      <c r="WHY3" s="45"/>
      <c r="WHZ3" s="45"/>
      <c r="WIA3" s="45"/>
      <c r="WIB3" s="45"/>
      <c r="WIC3" s="45"/>
      <c r="WID3" s="45"/>
      <c r="WIE3" s="45"/>
      <c r="WIF3" s="45"/>
      <c r="WIG3" s="45"/>
      <c r="WIH3" s="45"/>
      <c r="WII3" s="45"/>
      <c r="WIJ3" s="45"/>
      <c r="WIK3" s="45"/>
      <c r="WIL3" s="45"/>
      <c r="WIM3" s="45"/>
      <c r="WIN3" s="45"/>
      <c r="WIO3" s="45"/>
      <c r="WIP3" s="45"/>
      <c r="WIQ3" s="45"/>
      <c r="WIR3" s="45"/>
      <c r="WIS3" s="45"/>
      <c r="WIT3" s="45"/>
      <c r="WIU3" s="45"/>
      <c r="WIV3" s="45"/>
      <c r="WIW3" s="45"/>
      <c r="WIX3" s="45"/>
      <c r="WIY3" s="45"/>
      <c r="WIZ3" s="45"/>
      <c r="WJA3" s="45"/>
      <c r="WJB3" s="45"/>
      <c r="WJC3" s="45"/>
      <c r="WJD3" s="45"/>
      <c r="WJE3" s="45"/>
      <c r="WJF3" s="45"/>
      <c r="WJG3" s="45"/>
      <c r="WJH3" s="45"/>
      <c r="WJI3" s="45"/>
      <c r="WJJ3" s="45"/>
      <c r="WJK3" s="45"/>
      <c r="WJL3" s="45"/>
      <c r="WJM3" s="45"/>
      <c r="WJN3" s="45"/>
      <c r="WJO3" s="45"/>
      <c r="WJP3" s="45"/>
      <c r="WJQ3" s="45"/>
      <c r="WJR3" s="45"/>
      <c r="WJS3" s="45"/>
      <c r="WJT3" s="45"/>
      <c r="WJU3" s="45"/>
      <c r="WJV3" s="45"/>
      <c r="WJW3" s="45"/>
      <c r="WJX3" s="45"/>
      <c r="WJY3" s="45"/>
      <c r="WJZ3" s="45"/>
      <c r="WKA3" s="45"/>
      <c r="WKB3" s="45"/>
      <c r="WKC3" s="45"/>
      <c r="WKD3" s="45"/>
      <c r="WKE3" s="45"/>
      <c r="WKF3" s="45"/>
      <c r="WKG3" s="45"/>
      <c r="WKH3" s="45"/>
      <c r="WKI3" s="45"/>
      <c r="WKJ3" s="45"/>
      <c r="WKK3" s="45"/>
      <c r="WKL3" s="45"/>
      <c r="WKM3" s="45"/>
      <c r="WKN3" s="45"/>
      <c r="WKO3" s="45"/>
      <c r="WKP3" s="45"/>
      <c r="WKQ3" s="45"/>
      <c r="WKR3" s="45"/>
      <c r="WKS3" s="45"/>
      <c r="WKT3" s="45"/>
      <c r="WKU3" s="45"/>
      <c r="WKV3" s="45"/>
      <c r="WKW3" s="45"/>
      <c r="WKX3" s="45"/>
      <c r="WKY3" s="45"/>
      <c r="WKZ3" s="45"/>
      <c r="WLA3" s="45"/>
      <c r="WLB3" s="45"/>
      <c r="WLC3" s="45"/>
      <c r="WLD3" s="45"/>
      <c r="WLE3" s="45"/>
      <c r="WLF3" s="45"/>
      <c r="WLG3" s="45"/>
      <c r="WLH3" s="45"/>
      <c r="WLI3" s="45"/>
      <c r="WLJ3" s="45"/>
      <c r="WLK3" s="45"/>
      <c r="WLL3" s="45"/>
      <c r="WLM3" s="45"/>
      <c r="WLN3" s="45"/>
      <c r="WLO3" s="45"/>
      <c r="WLP3" s="45"/>
      <c r="WLQ3" s="45"/>
      <c r="WLR3" s="45"/>
      <c r="WLS3" s="45"/>
      <c r="WLT3" s="45"/>
      <c r="WLU3" s="45"/>
      <c r="WLV3" s="45"/>
      <c r="WLW3" s="45"/>
      <c r="WLX3" s="45"/>
      <c r="WLY3" s="45"/>
      <c r="WLZ3" s="45"/>
      <c r="WMA3" s="45"/>
      <c r="WMB3" s="45"/>
      <c r="WMC3" s="45"/>
      <c r="WMD3" s="45"/>
      <c r="WME3" s="45"/>
      <c r="WMF3" s="45"/>
      <c r="WMG3" s="45"/>
      <c r="WMH3" s="45"/>
      <c r="WMI3" s="45"/>
      <c r="WMJ3" s="45"/>
      <c r="WMK3" s="45"/>
      <c r="WML3" s="45"/>
      <c r="WMM3" s="45"/>
      <c r="WMN3" s="45"/>
      <c r="WMO3" s="45"/>
      <c r="WMP3" s="45"/>
      <c r="WMQ3" s="45"/>
      <c r="WMR3" s="45"/>
      <c r="WMS3" s="45"/>
      <c r="WMT3" s="45"/>
      <c r="WMU3" s="45"/>
      <c r="WMV3" s="45"/>
      <c r="WMW3" s="45"/>
      <c r="WMX3" s="45"/>
      <c r="WMY3" s="45"/>
      <c r="WMZ3" s="45"/>
      <c r="WNA3" s="45"/>
      <c r="WNB3" s="45"/>
      <c r="WNC3" s="45"/>
      <c r="WND3" s="45"/>
      <c r="WNE3" s="45"/>
      <c r="WNF3" s="45"/>
      <c r="WNG3" s="45"/>
      <c r="WNH3" s="45"/>
      <c r="WNI3" s="45"/>
      <c r="WNJ3" s="45"/>
      <c r="WNK3" s="45"/>
      <c r="WNL3" s="45"/>
      <c r="WNM3" s="45"/>
      <c r="WNN3" s="45"/>
      <c r="WNO3" s="45"/>
      <c r="WNP3" s="45"/>
      <c r="WNQ3" s="45"/>
      <c r="WNR3" s="45"/>
      <c r="WNS3" s="45"/>
      <c r="WNT3" s="45"/>
      <c r="WNU3" s="45"/>
      <c r="WNV3" s="45"/>
      <c r="WNW3" s="45"/>
      <c r="WNX3" s="45"/>
      <c r="WNY3" s="45"/>
      <c r="WNZ3" s="45"/>
      <c r="WOA3" s="45"/>
      <c r="WOB3" s="45"/>
      <c r="WOC3" s="45"/>
      <c r="WOD3" s="45"/>
      <c r="WOE3" s="45"/>
      <c r="WOF3" s="45"/>
      <c r="WOG3" s="45"/>
      <c r="WOH3" s="45"/>
      <c r="WOI3" s="45"/>
      <c r="WOJ3" s="45"/>
      <c r="WOK3" s="45"/>
      <c r="WOL3" s="45"/>
      <c r="WOM3" s="45"/>
      <c r="WON3" s="45"/>
      <c r="WOO3" s="45"/>
      <c r="WOP3" s="45"/>
      <c r="WOQ3" s="45"/>
      <c r="WOR3" s="45"/>
      <c r="WOS3" s="45"/>
      <c r="WOT3" s="45"/>
      <c r="WOU3" s="45"/>
      <c r="WOV3" s="45"/>
      <c r="WOW3" s="45"/>
      <c r="WOX3" s="45"/>
      <c r="WOY3" s="45"/>
      <c r="WOZ3" s="45"/>
      <c r="WPA3" s="45"/>
      <c r="WPB3" s="45"/>
      <c r="WPC3" s="45"/>
      <c r="WPD3" s="45"/>
      <c r="WPE3" s="45"/>
      <c r="WPF3" s="45"/>
      <c r="WPG3" s="45"/>
      <c r="WPH3" s="45"/>
      <c r="WPI3" s="45"/>
      <c r="WPJ3" s="45"/>
      <c r="WPK3" s="45"/>
      <c r="WPL3" s="45"/>
      <c r="WPM3" s="45"/>
      <c r="WPN3" s="45"/>
      <c r="WPO3" s="45"/>
      <c r="WPP3" s="45"/>
      <c r="WPQ3" s="45"/>
      <c r="WPR3" s="45"/>
      <c r="WPS3" s="45"/>
      <c r="WPT3" s="45"/>
      <c r="WPU3" s="45"/>
      <c r="WPV3" s="45"/>
      <c r="WPW3" s="45"/>
      <c r="WPX3" s="45"/>
      <c r="WPY3" s="45"/>
      <c r="WPZ3" s="45"/>
      <c r="WQA3" s="45"/>
      <c r="WQB3" s="45"/>
      <c r="WQC3" s="45"/>
      <c r="WQD3" s="45"/>
      <c r="WQE3" s="45"/>
      <c r="WQF3" s="45"/>
      <c r="WQG3" s="45"/>
      <c r="WQH3" s="45"/>
      <c r="WQI3" s="45"/>
      <c r="WQJ3" s="45"/>
      <c r="WQK3" s="45"/>
      <c r="WQL3" s="45"/>
      <c r="WQM3" s="45"/>
      <c r="WQN3" s="45"/>
      <c r="WQO3" s="45"/>
      <c r="WQP3" s="45"/>
      <c r="WQQ3" s="45"/>
      <c r="WQR3" s="45"/>
      <c r="WQS3" s="45"/>
      <c r="WQT3" s="45"/>
      <c r="WQU3" s="45"/>
      <c r="WQV3" s="45"/>
      <c r="WQW3" s="45"/>
      <c r="WQX3" s="45"/>
      <c r="WQY3" s="45"/>
      <c r="WQZ3" s="45"/>
      <c r="WRA3" s="45"/>
      <c r="WRB3" s="45"/>
      <c r="WRC3" s="45"/>
      <c r="WRD3" s="45"/>
      <c r="WRE3" s="45"/>
      <c r="WRF3" s="45"/>
      <c r="WRG3" s="45"/>
      <c r="WRH3" s="45"/>
      <c r="WRI3" s="45"/>
      <c r="WRJ3" s="45"/>
      <c r="WRK3" s="45"/>
      <c r="WRL3" s="45"/>
      <c r="WRM3" s="45"/>
      <c r="WRN3" s="45"/>
      <c r="WRO3" s="45"/>
      <c r="WRP3" s="45"/>
      <c r="WRQ3" s="45"/>
      <c r="WRR3" s="45"/>
      <c r="WRS3" s="45"/>
      <c r="WRT3" s="45"/>
      <c r="WRU3" s="45"/>
      <c r="WRV3" s="45"/>
      <c r="WRW3" s="45"/>
      <c r="WRX3" s="45"/>
      <c r="WRY3" s="45"/>
      <c r="WRZ3" s="45"/>
      <c r="WSA3" s="45"/>
      <c r="WSB3" s="45"/>
      <c r="WSC3" s="45"/>
      <c r="WSD3" s="45"/>
      <c r="WSE3" s="45"/>
      <c r="WSF3" s="45"/>
      <c r="WSG3" s="45"/>
      <c r="WSH3" s="45"/>
      <c r="WSI3" s="45"/>
      <c r="WSJ3" s="45"/>
      <c r="WSK3" s="45"/>
      <c r="WSL3" s="45"/>
      <c r="WSM3" s="45"/>
      <c r="WSN3" s="45"/>
      <c r="WSO3" s="45"/>
      <c r="WSP3" s="45"/>
      <c r="WSQ3" s="45"/>
      <c r="WSR3" s="45"/>
      <c r="WSS3" s="45"/>
      <c r="WST3" s="45"/>
      <c r="WSU3" s="45"/>
      <c r="WSV3" s="45"/>
      <c r="WSW3" s="45"/>
      <c r="WSX3" s="45"/>
      <c r="WSY3" s="45"/>
      <c r="WSZ3" s="45"/>
      <c r="WTA3" s="45"/>
      <c r="WTB3" s="45"/>
      <c r="WTC3" s="45"/>
      <c r="WTD3" s="45"/>
      <c r="WTE3" s="45"/>
      <c r="WTF3" s="45"/>
      <c r="WTG3" s="45"/>
      <c r="WTH3" s="45"/>
      <c r="WTI3" s="45"/>
      <c r="WTJ3" s="45"/>
      <c r="WTK3" s="45"/>
      <c r="WTL3" s="45"/>
      <c r="WTM3" s="45"/>
      <c r="WTN3" s="45"/>
      <c r="WTO3" s="45"/>
      <c r="WTP3" s="45"/>
      <c r="WTQ3" s="45"/>
      <c r="WTR3" s="45"/>
      <c r="WTS3" s="45"/>
      <c r="WTT3" s="45"/>
      <c r="WTU3" s="45"/>
      <c r="WTV3" s="45"/>
      <c r="WTW3" s="45"/>
      <c r="WTX3" s="45"/>
      <c r="WTY3" s="45"/>
      <c r="WTZ3" s="45"/>
      <c r="WUA3" s="45"/>
      <c r="WUB3" s="45"/>
      <c r="WUC3" s="45"/>
      <c r="WUD3" s="45"/>
      <c r="WUE3" s="45"/>
      <c r="WUF3" s="45"/>
      <c r="WUG3" s="45"/>
      <c r="WUH3" s="45"/>
      <c r="WUI3" s="45"/>
      <c r="WUJ3" s="45"/>
      <c r="WUK3" s="45"/>
      <c r="WUL3" s="45"/>
      <c r="WUM3" s="45"/>
      <c r="WUN3" s="45"/>
      <c r="WUO3" s="45"/>
      <c r="WUP3" s="45"/>
      <c r="WUQ3" s="45"/>
      <c r="WUR3" s="45"/>
      <c r="WUS3" s="45"/>
      <c r="WUT3" s="45"/>
      <c r="WUU3" s="45"/>
      <c r="WUV3" s="45"/>
      <c r="WUW3" s="45"/>
      <c r="WUX3" s="45"/>
      <c r="WUY3" s="45"/>
      <c r="WUZ3" s="45"/>
      <c r="WVA3" s="45"/>
      <c r="WVB3" s="45"/>
      <c r="WVC3" s="45"/>
      <c r="WVD3" s="45"/>
      <c r="WVE3" s="45"/>
      <c r="WVF3" s="45"/>
      <c r="WVG3" s="45"/>
      <c r="WVH3" s="45"/>
      <c r="WVI3" s="45"/>
      <c r="WVJ3" s="45"/>
      <c r="WVK3" s="45"/>
      <c r="WVL3" s="45"/>
      <c r="WVM3" s="45"/>
      <c r="WVN3" s="45"/>
      <c r="WVO3" s="45"/>
      <c r="WVP3" s="45"/>
      <c r="WVQ3" s="45"/>
      <c r="WVR3" s="45"/>
      <c r="WVS3" s="45"/>
      <c r="WVT3" s="45"/>
      <c r="WVU3" s="45"/>
      <c r="WVV3" s="45"/>
      <c r="WVW3" s="45"/>
      <c r="WVX3" s="45"/>
      <c r="WVY3" s="45"/>
      <c r="WVZ3" s="45"/>
      <c r="WWA3" s="45"/>
      <c r="WWB3" s="45"/>
      <c r="WWC3" s="45"/>
      <c r="WWD3" s="45"/>
      <c r="WWE3" s="45"/>
      <c r="WWF3" s="45"/>
      <c r="WWG3" s="45"/>
      <c r="WWH3" s="45"/>
      <c r="WWI3" s="45"/>
      <c r="WWJ3" s="45"/>
      <c r="WWK3" s="45"/>
      <c r="WWL3" s="45"/>
      <c r="WWM3" s="45"/>
      <c r="WWN3" s="45"/>
      <c r="WWO3" s="45"/>
      <c r="WWP3" s="45"/>
      <c r="WWQ3" s="45"/>
      <c r="WWR3" s="45"/>
      <c r="WWS3" s="45"/>
      <c r="WWT3" s="45"/>
      <c r="WWU3" s="45"/>
      <c r="WWV3" s="45"/>
      <c r="WWW3" s="45"/>
      <c r="WWX3" s="45"/>
      <c r="WWY3" s="45"/>
      <c r="WWZ3" s="45"/>
      <c r="WXA3" s="45"/>
      <c r="WXB3" s="45"/>
      <c r="WXC3" s="45"/>
      <c r="WXD3" s="45"/>
      <c r="WXE3" s="45"/>
      <c r="WXF3" s="45"/>
      <c r="WXG3" s="45"/>
      <c r="WXH3" s="45"/>
      <c r="WXI3" s="45"/>
      <c r="WXJ3" s="45"/>
      <c r="WXK3" s="45"/>
      <c r="WXL3" s="45"/>
      <c r="WXM3" s="45"/>
      <c r="WXN3" s="45"/>
      <c r="WXO3" s="45"/>
      <c r="WXP3" s="45"/>
      <c r="WXQ3" s="45"/>
      <c r="WXR3" s="45"/>
      <c r="WXS3" s="45"/>
      <c r="WXT3" s="45"/>
      <c r="WXU3" s="45"/>
      <c r="WXV3" s="45"/>
      <c r="WXW3" s="45"/>
      <c r="WXX3" s="45"/>
      <c r="WXY3" s="45"/>
      <c r="WXZ3" s="45"/>
      <c r="WYA3" s="45"/>
      <c r="WYB3" s="45"/>
      <c r="WYC3" s="45"/>
      <c r="WYD3" s="45"/>
      <c r="WYE3" s="45"/>
      <c r="WYF3" s="45"/>
      <c r="WYG3" s="45"/>
      <c r="WYH3" s="45"/>
      <c r="WYI3" s="45"/>
      <c r="WYJ3" s="45"/>
      <c r="WYK3" s="45"/>
      <c r="WYL3" s="45"/>
      <c r="WYM3" s="45"/>
      <c r="WYN3" s="45"/>
      <c r="WYO3" s="45"/>
      <c r="WYP3" s="45"/>
      <c r="WYQ3" s="45"/>
      <c r="WYR3" s="45"/>
      <c r="WYS3" s="45"/>
      <c r="WYT3" s="45"/>
      <c r="WYU3" s="45"/>
      <c r="WYV3" s="45"/>
      <c r="WYW3" s="45"/>
      <c r="WYX3" s="45"/>
      <c r="WYY3" s="45"/>
      <c r="WYZ3" s="45"/>
      <c r="WZA3" s="45"/>
      <c r="WZB3" s="45"/>
      <c r="WZC3" s="45"/>
      <c r="WZD3" s="45"/>
      <c r="WZE3" s="45"/>
      <c r="WZF3" s="45"/>
      <c r="WZG3" s="45"/>
      <c r="WZH3" s="45"/>
      <c r="WZI3" s="45"/>
      <c r="WZJ3" s="45"/>
      <c r="WZK3" s="45"/>
      <c r="WZL3" s="45"/>
      <c r="WZM3" s="45"/>
      <c r="WZN3" s="45"/>
      <c r="WZO3" s="45"/>
      <c r="WZP3" s="45"/>
      <c r="WZQ3" s="45"/>
      <c r="WZR3" s="45"/>
      <c r="WZS3" s="45"/>
      <c r="WZT3" s="45"/>
      <c r="WZU3" s="45"/>
      <c r="WZV3" s="45"/>
      <c r="WZW3" s="45"/>
      <c r="WZX3" s="45"/>
      <c r="WZY3" s="45"/>
      <c r="WZZ3" s="45"/>
      <c r="XAA3" s="45"/>
      <c r="XAB3" s="45"/>
      <c r="XAC3" s="45"/>
      <c r="XAD3" s="45"/>
      <c r="XAE3" s="45"/>
      <c r="XAF3" s="45"/>
      <c r="XAG3" s="45"/>
      <c r="XAH3" s="45"/>
      <c r="XAI3" s="45"/>
      <c r="XAJ3" s="45"/>
      <c r="XAK3" s="45"/>
      <c r="XAL3" s="45"/>
      <c r="XAM3" s="45"/>
      <c r="XAN3" s="45"/>
      <c r="XAO3" s="45"/>
      <c r="XAP3" s="45"/>
      <c r="XAQ3" s="45"/>
      <c r="XAR3" s="45"/>
      <c r="XAS3" s="45"/>
      <c r="XAT3" s="45"/>
      <c r="XAU3" s="45"/>
      <c r="XAV3" s="45"/>
      <c r="XAW3" s="45"/>
      <c r="XAX3" s="45"/>
      <c r="XAY3" s="45"/>
      <c r="XAZ3" s="45"/>
      <c r="XBA3" s="45"/>
      <c r="XBB3" s="45"/>
      <c r="XBC3" s="45"/>
      <c r="XBD3" s="45"/>
      <c r="XBE3" s="45"/>
      <c r="XBF3" s="45"/>
      <c r="XBG3" s="45"/>
      <c r="XBH3" s="45"/>
      <c r="XBI3" s="45"/>
      <c r="XBJ3" s="45"/>
      <c r="XBK3" s="45"/>
      <c r="XBL3" s="45"/>
      <c r="XBM3" s="45"/>
      <c r="XBN3" s="45"/>
      <c r="XBO3" s="45"/>
      <c r="XBP3" s="45"/>
      <c r="XBQ3" s="45"/>
      <c r="XBR3" s="45"/>
      <c r="XBS3" s="45"/>
      <c r="XBT3" s="45"/>
      <c r="XBU3" s="45"/>
      <c r="XBV3" s="45"/>
      <c r="XBW3" s="45"/>
      <c r="XBX3" s="45"/>
      <c r="XBY3" s="45"/>
      <c r="XBZ3" s="45"/>
      <c r="XCA3" s="45"/>
      <c r="XCB3" s="45"/>
      <c r="XCC3" s="45"/>
      <c r="XCD3" s="45"/>
      <c r="XCE3" s="45"/>
      <c r="XCF3" s="45"/>
      <c r="XCG3" s="45"/>
      <c r="XCH3" s="45"/>
      <c r="XCI3" s="45"/>
      <c r="XCJ3" s="45"/>
      <c r="XCK3" s="45"/>
      <c r="XCL3" s="45"/>
      <c r="XCM3" s="45"/>
      <c r="XCN3" s="45"/>
      <c r="XCO3" s="45"/>
      <c r="XCP3" s="45"/>
      <c r="XCQ3" s="45"/>
      <c r="XCR3" s="45"/>
      <c r="XCS3" s="45"/>
      <c r="XCT3" s="45"/>
      <c r="XCU3" s="45"/>
      <c r="XCV3" s="45"/>
      <c r="XCW3" s="45"/>
      <c r="XCX3" s="45"/>
      <c r="XCY3" s="45"/>
      <c r="XCZ3" s="45"/>
      <c r="XDA3" s="45"/>
      <c r="XDB3" s="45"/>
      <c r="XDC3" s="45"/>
      <c r="XDD3" s="45"/>
      <c r="XDE3" s="45"/>
      <c r="XDF3" s="45"/>
      <c r="XDG3" s="45"/>
      <c r="XDH3" s="45"/>
      <c r="XDI3" s="45"/>
      <c r="XDJ3" s="45"/>
      <c r="XDK3" s="45"/>
      <c r="XDL3" s="45"/>
      <c r="XDM3" s="45"/>
      <c r="XDN3" s="45"/>
      <c r="XDO3" s="45"/>
      <c r="XDP3" s="45"/>
      <c r="XDQ3" s="45"/>
      <c r="XDR3" s="45"/>
      <c r="XDS3" s="45"/>
      <c r="XDT3" s="45"/>
      <c r="XDU3" s="45"/>
      <c r="XDV3" s="45"/>
      <c r="XDW3" s="45"/>
      <c r="XDX3" s="45"/>
      <c r="XDY3" s="45"/>
      <c r="XDZ3" s="45"/>
      <c r="XEA3" s="45"/>
      <c r="XEB3" s="45"/>
      <c r="XEC3" s="45"/>
      <c r="XED3" s="45"/>
      <c r="XEE3" s="45"/>
    </row>
    <row r="4" spans="1:16359" s="33" customFormat="1" ht="24.95" customHeight="1">
      <c r="A4" s="138" t="s">
        <v>140</v>
      </c>
      <c r="B4" s="138" t="s">
        <v>141</v>
      </c>
      <c r="C4" s="139" t="s">
        <v>142</v>
      </c>
      <c r="D4" s="151" t="s">
        <v>143</v>
      </c>
      <c r="E4" s="152" t="s">
        <v>144</v>
      </c>
      <c r="F4" s="153" t="s">
        <v>145</v>
      </c>
      <c r="G4" s="149" t="s">
        <v>146</v>
      </c>
      <c r="H4" s="149"/>
      <c r="I4" s="149"/>
      <c r="J4" s="149"/>
      <c r="K4" s="65" t="s">
        <v>147</v>
      </c>
      <c r="L4" s="65" t="s">
        <v>148</v>
      </c>
    </row>
    <row r="5" spans="1:16359" s="33" customFormat="1" ht="27" customHeight="1">
      <c r="A5" s="139"/>
      <c r="B5" s="139"/>
      <c r="C5" s="139"/>
      <c r="D5" s="150"/>
      <c r="E5" s="149"/>
      <c r="F5" s="154"/>
      <c r="G5" s="49" t="s">
        <v>149</v>
      </c>
      <c r="H5" s="50" t="s">
        <v>150</v>
      </c>
      <c r="I5" s="50" t="s">
        <v>151</v>
      </c>
      <c r="J5" s="49" t="s">
        <v>152</v>
      </c>
      <c r="K5" s="65"/>
      <c r="L5" s="65"/>
    </row>
    <row r="6" spans="1:16359" s="33" customFormat="1" ht="26.1" customHeight="1">
      <c r="A6" s="138" t="s">
        <v>153</v>
      </c>
      <c r="B6" s="139"/>
      <c r="C6" s="139"/>
      <c r="D6" s="150"/>
      <c r="E6" s="51">
        <f>SUM(E7:E131)</f>
        <v>17637122.850000001</v>
      </c>
      <c r="F6" s="51" t="s">
        <v>30</v>
      </c>
      <c r="G6" s="51">
        <v>2000000</v>
      </c>
      <c r="H6" s="51">
        <v>513846</v>
      </c>
      <c r="I6" s="51">
        <f>SUM(I7:I131)</f>
        <v>510152.96090000001</v>
      </c>
      <c r="J6" s="66"/>
      <c r="K6" s="65"/>
      <c r="L6" s="65"/>
    </row>
    <row r="7" spans="1:16359" s="34" customFormat="1" ht="26.1" customHeight="1">
      <c r="A7" s="52">
        <v>1</v>
      </c>
      <c r="B7" s="53" t="s">
        <v>154</v>
      </c>
      <c r="C7" s="54" t="s">
        <v>155</v>
      </c>
      <c r="D7" s="117" t="s">
        <v>750</v>
      </c>
      <c r="E7" s="56">
        <v>129000</v>
      </c>
      <c r="F7" s="56">
        <v>82000</v>
      </c>
      <c r="G7" s="56">
        <v>29000</v>
      </c>
      <c r="H7" s="56">
        <v>7250</v>
      </c>
      <c r="I7" s="56">
        <v>3000</v>
      </c>
      <c r="J7" s="56" t="str">
        <f>IF(L7&gt;=0.5,"正常","滞后")</f>
        <v>滞后</v>
      </c>
      <c r="K7" s="67">
        <f t="shared" ref="K7:K70" si="0">I7/G7</f>
        <v>0.10344827586206896</v>
      </c>
      <c r="L7" s="68">
        <f>I7/H7</f>
        <v>0.41379310344827586</v>
      </c>
    </row>
    <row r="8" spans="1:16359" s="34" customFormat="1" ht="26.1" customHeight="1">
      <c r="A8" s="52">
        <f t="shared" ref="A8:A33" si="1">A7+1</f>
        <v>2</v>
      </c>
      <c r="B8" s="53" t="s">
        <v>154</v>
      </c>
      <c r="C8" s="54" t="s">
        <v>155</v>
      </c>
      <c r="D8" s="57" t="s">
        <v>156</v>
      </c>
      <c r="E8" s="56">
        <v>110256</v>
      </c>
      <c r="F8" s="56">
        <v>100002</v>
      </c>
      <c r="G8" s="56">
        <v>8000</v>
      </c>
      <c r="H8" s="56">
        <v>2000</v>
      </c>
      <c r="I8" s="56">
        <v>564</v>
      </c>
      <c r="J8" s="56" t="str">
        <f t="shared" ref="J8:J51" si="2">IF(L8&gt;=0.5,"正常","滞后")</f>
        <v>滞后</v>
      </c>
      <c r="K8" s="67">
        <f t="shared" si="0"/>
        <v>7.0499999999999993E-2</v>
      </c>
      <c r="L8" s="68">
        <f t="shared" ref="L8:L69" si="3">I8/H8</f>
        <v>0.28199999999999997</v>
      </c>
    </row>
    <row r="9" spans="1:16359" s="34" customFormat="1" ht="26.1" customHeight="1">
      <c r="A9" s="52">
        <f t="shared" si="1"/>
        <v>3</v>
      </c>
      <c r="B9" s="53" t="s">
        <v>154</v>
      </c>
      <c r="C9" s="54" t="s">
        <v>155</v>
      </c>
      <c r="D9" s="57" t="s">
        <v>157</v>
      </c>
      <c r="E9" s="56">
        <v>144400</v>
      </c>
      <c r="F9" s="56">
        <v>113780</v>
      </c>
      <c r="G9" s="56">
        <v>30590</v>
      </c>
      <c r="H9" s="56">
        <v>7647.5</v>
      </c>
      <c r="I9" s="56">
        <v>2700</v>
      </c>
      <c r="J9" s="56" t="str">
        <f t="shared" si="2"/>
        <v>滞后</v>
      </c>
      <c r="K9" s="67">
        <f t="shared" si="0"/>
        <v>8.8264138607388035E-2</v>
      </c>
      <c r="L9" s="68">
        <f t="shared" si="3"/>
        <v>0.35305655442955214</v>
      </c>
    </row>
    <row r="10" spans="1:16359" s="34" customFormat="1" ht="26.1" customHeight="1">
      <c r="A10" s="52">
        <f t="shared" si="1"/>
        <v>4</v>
      </c>
      <c r="B10" s="53" t="s">
        <v>154</v>
      </c>
      <c r="C10" s="58" t="s">
        <v>158</v>
      </c>
      <c r="D10" s="55" t="s">
        <v>159</v>
      </c>
      <c r="E10" s="56">
        <v>425000</v>
      </c>
      <c r="F10" s="56">
        <v>343204</v>
      </c>
      <c r="G10" s="56">
        <v>10000</v>
      </c>
      <c r="H10" s="56">
        <v>2500</v>
      </c>
      <c r="I10" s="56">
        <v>0</v>
      </c>
      <c r="J10" s="56" t="str">
        <f t="shared" si="2"/>
        <v>滞后</v>
      </c>
      <c r="K10" s="67">
        <f t="shared" si="0"/>
        <v>0</v>
      </c>
      <c r="L10" s="68">
        <f t="shared" si="3"/>
        <v>0</v>
      </c>
    </row>
    <row r="11" spans="1:16359" s="34" customFormat="1" ht="26.1" customHeight="1">
      <c r="A11" s="52">
        <f t="shared" si="1"/>
        <v>5</v>
      </c>
      <c r="B11" s="53" t="s">
        <v>154</v>
      </c>
      <c r="C11" s="58" t="s">
        <v>160</v>
      </c>
      <c r="D11" s="55" t="s">
        <v>161</v>
      </c>
      <c r="E11" s="56">
        <v>289000</v>
      </c>
      <c r="F11" s="56">
        <v>196357</v>
      </c>
      <c r="G11" s="56">
        <v>3000</v>
      </c>
      <c r="H11" s="56">
        <v>750</v>
      </c>
      <c r="I11" s="56">
        <v>1952</v>
      </c>
      <c r="J11" s="56" t="str">
        <f t="shared" si="2"/>
        <v>正常</v>
      </c>
      <c r="K11" s="67">
        <f t="shared" si="0"/>
        <v>0.65066666666666662</v>
      </c>
      <c r="L11" s="68">
        <f t="shared" si="3"/>
        <v>2.6026666666666665</v>
      </c>
    </row>
    <row r="12" spans="1:16359" s="34" customFormat="1" ht="26.1" customHeight="1">
      <c r="A12" s="52">
        <f t="shared" si="1"/>
        <v>6</v>
      </c>
      <c r="B12" s="53" t="s">
        <v>154</v>
      </c>
      <c r="C12" s="58" t="s">
        <v>162</v>
      </c>
      <c r="D12" s="55" t="s">
        <v>163</v>
      </c>
      <c r="E12" s="56">
        <v>51000</v>
      </c>
      <c r="F12" s="56">
        <v>33160</v>
      </c>
      <c r="G12" s="56">
        <v>8000</v>
      </c>
      <c r="H12" s="56">
        <v>2000</v>
      </c>
      <c r="I12" s="56">
        <v>1600</v>
      </c>
      <c r="J12" s="56" t="str">
        <f t="shared" si="2"/>
        <v>正常</v>
      </c>
      <c r="K12" s="67">
        <f t="shared" si="0"/>
        <v>0.2</v>
      </c>
      <c r="L12" s="68">
        <f t="shared" si="3"/>
        <v>0.8</v>
      </c>
    </row>
    <row r="13" spans="1:16359" s="34" customFormat="1" ht="30.95" customHeight="1">
      <c r="A13" s="52">
        <f t="shared" si="1"/>
        <v>7</v>
      </c>
      <c r="B13" s="53" t="s">
        <v>154</v>
      </c>
      <c r="C13" s="58" t="s">
        <v>162</v>
      </c>
      <c r="D13" s="57" t="s">
        <v>164</v>
      </c>
      <c r="E13" s="56">
        <v>102859</v>
      </c>
      <c r="F13" s="56">
        <v>6000</v>
      </c>
      <c r="G13" s="56">
        <v>7000</v>
      </c>
      <c r="H13" s="56">
        <v>1750</v>
      </c>
      <c r="I13" s="56">
        <v>1500</v>
      </c>
      <c r="J13" s="56" t="str">
        <f t="shared" si="2"/>
        <v>正常</v>
      </c>
      <c r="K13" s="67">
        <f t="shared" si="0"/>
        <v>0.21428571428571427</v>
      </c>
      <c r="L13" s="68">
        <f t="shared" si="3"/>
        <v>0.8571428571428571</v>
      </c>
    </row>
    <row r="14" spans="1:16359" s="34" customFormat="1" ht="26.1" customHeight="1">
      <c r="A14" s="52">
        <f t="shared" si="1"/>
        <v>8</v>
      </c>
      <c r="B14" s="53" t="s">
        <v>154</v>
      </c>
      <c r="C14" s="58" t="s">
        <v>165</v>
      </c>
      <c r="D14" s="55" t="s">
        <v>166</v>
      </c>
      <c r="E14" s="56">
        <v>51000</v>
      </c>
      <c r="F14" s="56">
        <v>33013</v>
      </c>
      <c r="G14" s="56">
        <v>17672</v>
      </c>
      <c r="H14" s="56">
        <v>4418</v>
      </c>
      <c r="I14" s="56">
        <v>1400</v>
      </c>
      <c r="J14" s="56" t="str">
        <f t="shared" si="2"/>
        <v>滞后</v>
      </c>
      <c r="K14" s="67">
        <f t="shared" si="0"/>
        <v>7.922136713444998E-2</v>
      </c>
      <c r="L14" s="68">
        <f t="shared" si="3"/>
        <v>0.31688546853779992</v>
      </c>
    </row>
    <row r="15" spans="1:16359" s="34" customFormat="1" ht="26.1" customHeight="1">
      <c r="A15" s="52">
        <f t="shared" si="1"/>
        <v>9</v>
      </c>
      <c r="B15" s="53" t="s">
        <v>154</v>
      </c>
      <c r="C15" s="58" t="s">
        <v>165</v>
      </c>
      <c r="D15" s="55" t="s">
        <v>167</v>
      </c>
      <c r="E15" s="56">
        <v>29500</v>
      </c>
      <c r="F15" s="56">
        <v>20625</v>
      </c>
      <c r="G15" s="56">
        <v>8885</v>
      </c>
      <c r="H15" s="56">
        <v>2221.25</v>
      </c>
      <c r="I15" s="56">
        <v>2039</v>
      </c>
      <c r="J15" s="56" t="str">
        <f t="shared" si="2"/>
        <v>正常</v>
      </c>
      <c r="K15" s="67">
        <f t="shared" si="0"/>
        <v>0.22948790095666854</v>
      </c>
      <c r="L15" s="68">
        <f t="shared" si="3"/>
        <v>0.91795160382667418</v>
      </c>
    </row>
    <row r="16" spans="1:16359" s="35" customFormat="1" ht="26.1" customHeight="1">
      <c r="A16" s="52">
        <f t="shared" si="1"/>
        <v>10</v>
      </c>
      <c r="B16" s="53" t="s">
        <v>168</v>
      </c>
      <c r="C16" s="54" t="s">
        <v>155</v>
      </c>
      <c r="D16" s="55" t="s">
        <v>169</v>
      </c>
      <c r="E16" s="56">
        <v>148000</v>
      </c>
      <c r="F16" s="56" t="s">
        <v>30</v>
      </c>
      <c r="G16" s="56">
        <v>6500</v>
      </c>
      <c r="H16" s="56">
        <v>500</v>
      </c>
      <c r="I16" s="56">
        <v>300</v>
      </c>
      <c r="J16" s="56" t="str">
        <f t="shared" si="2"/>
        <v>正常</v>
      </c>
      <c r="K16" s="67">
        <f t="shared" si="0"/>
        <v>4.6153846153846156E-2</v>
      </c>
      <c r="L16" s="68">
        <f t="shared" si="3"/>
        <v>0.6</v>
      </c>
      <c r="EAD16" s="33"/>
      <c r="EAE16" s="33"/>
      <c r="EAF16" s="33"/>
    </row>
    <row r="17" spans="1:12 3410:3412" s="35" customFormat="1" ht="26.1" customHeight="1">
      <c r="A17" s="52">
        <f t="shared" si="1"/>
        <v>11</v>
      </c>
      <c r="B17" s="53" t="s">
        <v>168</v>
      </c>
      <c r="C17" s="54" t="s">
        <v>155</v>
      </c>
      <c r="D17" s="55" t="s">
        <v>170</v>
      </c>
      <c r="E17" s="56">
        <v>4500</v>
      </c>
      <c r="F17" s="56" t="s">
        <v>30</v>
      </c>
      <c r="G17" s="56">
        <v>1500</v>
      </c>
      <c r="H17" s="56">
        <v>250</v>
      </c>
      <c r="I17" s="56">
        <v>355</v>
      </c>
      <c r="J17" s="56" t="str">
        <f t="shared" si="2"/>
        <v>正常</v>
      </c>
      <c r="K17" s="67">
        <f t="shared" si="0"/>
        <v>0.23666666666666666</v>
      </c>
      <c r="L17" s="68">
        <f t="shared" si="3"/>
        <v>1.42</v>
      </c>
      <c r="EAD17" s="33"/>
      <c r="EAE17" s="33"/>
      <c r="EAF17" s="33"/>
    </row>
    <row r="18" spans="1:12 3410:3412" s="34" customFormat="1" ht="26.1" customHeight="1">
      <c r="A18" s="52">
        <f t="shared" si="1"/>
        <v>12</v>
      </c>
      <c r="B18" s="53" t="s">
        <v>168</v>
      </c>
      <c r="C18" s="54" t="s">
        <v>155</v>
      </c>
      <c r="D18" s="55" t="s">
        <v>171</v>
      </c>
      <c r="E18" s="56">
        <v>900000</v>
      </c>
      <c r="F18" s="56" t="s">
        <v>30</v>
      </c>
      <c r="G18" s="56">
        <v>150000</v>
      </c>
      <c r="H18" s="56">
        <v>37500</v>
      </c>
      <c r="I18" s="56">
        <v>46972</v>
      </c>
      <c r="J18" s="56" t="str">
        <f t="shared" si="2"/>
        <v>正常</v>
      </c>
      <c r="K18" s="67">
        <f t="shared" si="0"/>
        <v>0.31314666666666668</v>
      </c>
      <c r="L18" s="68">
        <f t="shared" si="3"/>
        <v>1.2525866666666667</v>
      </c>
    </row>
    <row r="19" spans="1:12 3410:3412" s="34" customFormat="1" ht="26.1" customHeight="1">
      <c r="A19" s="52">
        <f t="shared" si="1"/>
        <v>13</v>
      </c>
      <c r="B19" s="53" t="s">
        <v>168</v>
      </c>
      <c r="C19" s="54" t="s">
        <v>155</v>
      </c>
      <c r="D19" s="55" t="s">
        <v>172</v>
      </c>
      <c r="E19" s="56">
        <v>240700</v>
      </c>
      <c r="F19" s="56">
        <v>92510</v>
      </c>
      <c r="G19" s="56">
        <v>40000</v>
      </c>
      <c r="H19" s="56">
        <v>10000</v>
      </c>
      <c r="I19" s="56">
        <v>7850</v>
      </c>
      <c r="J19" s="56" t="str">
        <f t="shared" si="2"/>
        <v>正常</v>
      </c>
      <c r="K19" s="67">
        <f t="shared" si="0"/>
        <v>0.19625000000000001</v>
      </c>
      <c r="L19" s="68">
        <f t="shared" si="3"/>
        <v>0.78500000000000003</v>
      </c>
    </row>
    <row r="20" spans="1:12 3410:3412" s="35" customFormat="1" ht="26.1" customHeight="1">
      <c r="A20" s="52">
        <f t="shared" si="1"/>
        <v>14</v>
      </c>
      <c r="B20" s="53" t="s">
        <v>168</v>
      </c>
      <c r="C20" s="58" t="s">
        <v>173</v>
      </c>
      <c r="D20" s="55" t="s">
        <v>174</v>
      </c>
      <c r="E20" s="56">
        <v>73000</v>
      </c>
      <c r="F20" s="56" t="s">
        <v>30</v>
      </c>
      <c r="G20" s="56">
        <v>5000</v>
      </c>
      <c r="H20" s="56">
        <v>500</v>
      </c>
      <c r="I20" s="56">
        <v>1185</v>
      </c>
      <c r="J20" s="56" t="str">
        <f t="shared" si="2"/>
        <v>正常</v>
      </c>
      <c r="K20" s="67">
        <f t="shared" si="0"/>
        <v>0.23699999999999999</v>
      </c>
      <c r="L20" s="68">
        <f t="shared" si="3"/>
        <v>2.37</v>
      </c>
      <c r="EAD20" s="33"/>
      <c r="EAE20" s="33"/>
      <c r="EAF20" s="33"/>
    </row>
    <row r="21" spans="1:12 3410:3412" s="35" customFormat="1" ht="26.1" customHeight="1">
      <c r="A21" s="52">
        <f t="shared" si="1"/>
        <v>15</v>
      </c>
      <c r="B21" s="53" t="s">
        <v>168</v>
      </c>
      <c r="C21" s="58" t="s">
        <v>175</v>
      </c>
      <c r="D21" s="55" t="s">
        <v>176</v>
      </c>
      <c r="E21" s="56">
        <v>15600</v>
      </c>
      <c r="F21" s="56" t="s">
        <v>30</v>
      </c>
      <c r="G21" s="56">
        <v>5000</v>
      </c>
      <c r="H21" s="56">
        <v>1250</v>
      </c>
      <c r="I21" s="56">
        <v>0</v>
      </c>
      <c r="J21" s="56" t="str">
        <f t="shared" si="2"/>
        <v>滞后</v>
      </c>
      <c r="K21" s="67">
        <f t="shared" si="0"/>
        <v>0</v>
      </c>
      <c r="L21" s="68">
        <f t="shared" si="3"/>
        <v>0</v>
      </c>
      <c r="EAD21" s="33"/>
      <c r="EAE21" s="33"/>
      <c r="EAF21" s="33"/>
    </row>
    <row r="22" spans="1:12 3410:3412" s="35" customFormat="1" ht="26.1" customHeight="1">
      <c r="A22" s="52">
        <f t="shared" si="1"/>
        <v>16</v>
      </c>
      <c r="B22" s="53" t="s">
        <v>168</v>
      </c>
      <c r="C22" s="58" t="s">
        <v>177</v>
      </c>
      <c r="D22" s="55" t="s">
        <v>178</v>
      </c>
      <c r="E22" s="56">
        <v>87800</v>
      </c>
      <c r="F22" s="56" t="s">
        <v>30</v>
      </c>
      <c r="G22" s="56">
        <v>18000</v>
      </c>
      <c r="H22" s="56">
        <v>500</v>
      </c>
      <c r="I22" s="56">
        <v>1500</v>
      </c>
      <c r="J22" s="56" t="str">
        <f t="shared" si="2"/>
        <v>正常</v>
      </c>
      <c r="K22" s="67">
        <f t="shared" si="0"/>
        <v>8.3333333333333329E-2</v>
      </c>
      <c r="L22" s="68">
        <f t="shared" si="3"/>
        <v>3</v>
      </c>
      <c r="EAD22" s="33"/>
      <c r="EAE22" s="33"/>
      <c r="EAF22" s="33"/>
    </row>
    <row r="23" spans="1:12 3410:3412" s="35" customFormat="1" ht="26.1" customHeight="1">
      <c r="A23" s="52">
        <f t="shared" si="1"/>
        <v>17</v>
      </c>
      <c r="B23" s="53" t="s">
        <v>168</v>
      </c>
      <c r="C23" s="58" t="s">
        <v>179</v>
      </c>
      <c r="D23" s="55" t="s">
        <v>180</v>
      </c>
      <c r="E23" s="56">
        <v>36000</v>
      </c>
      <c r="F23" s="56" t="s">
        <v>30</v>
      </c>
      <c r="G23" s="56">
        <v>4000</v>
      </c>
      <c r="H23" s="56">
        <v>300</v>
      </c>
      <c r="I23" s="56">
        <v>120</v>
      </c>
      <c r="J23" s="56" t="str">
        <f t="shared" si="2"/>
        <v>滞后</v>
      </c>
      <c r="K23" s="67">
        <f t="shared" si="0"/>
        <v>0.03</v>
      </c>
      <c r="L23" s="68">
        <f t="shared" si="3"/>
        <v>0.4</v>
      </c>
      <c r="EAD23" s="33"/>
      <c r="EAE23" s="33"/>
      <c r="EAF23" s="33"/>
    </row>
    <row r="24" spans="1:12 3410:3412" s="34" customFormat="1" ht="26.1" customHeight="1">
      <c r="A24" s="52">
        <f t="shared" si="1"/>
        <v>18</v>
      </c>
      <c r="B24" s="53" t="s">
        <v>168</v>
      </c>
      <c r="C24" s="58" t="s">
        <v>179</v>
      </c>
      <c r="D24" s="55" t="s">
        <v>181</v>
      </c>
      <c r="E24" s="56">
        <v>549000</v>
      </c>
      <c r="F24" s="56">
        <v>402071</v>
      </c>
      <c r="G24" s="56">
        <v>50000</v>
      </c>
      <c r="H24" s="56">
        <v>12500</v>
      </c>
      <c r="I24" s="56">
        <v>15308</v>
      </c>
      <c r="J24" s="56" t="str">
        <f t="shared" si="2"/>
        <v>正常</v>
      </c>
      <c r="K24" s="67">
        <f t="shared" si="0"/>
        <v>0.30615999999999999</v>
      </c>
      <c r="L24" s="68">
        <f t="shared" si="3"/>
        <v>1.22464</v>
      </c>
    </row>
    <row r="25" spans="1:12 3410:3412" s="34" customFormat="1" ht="26.1" customHeight="1">
      <c r="A25" s="52">
        <f t="shared" si="1"/>
        <v>19</v>
      </c>
      <c r="B25" s="53" t="s">
        <v>168</v>
      </c>
      <c r="C25" s="58" t="s">
        <v>182</v>
      </c>
      <c r="D25" s="55" t="s">
        <v>183</v>
      </c>
      <c r="E25" s="56">
        <v>730000</v>
      </c>
      <c r="F25" s="56">
        <v>210150</v>
      </c>
      <c r="G25" s="56">
        <v>15000</v>
      </c>
      <c r="H25" s="56">
        <v>3750</v>
      </c>
      <c r="I25" s="56">
        <v>5100</v>
      </c>
      <c r="J25" s="56" t="str">
        <f t="shared" si="2"/>
        <v>正常</v>
      </c>
      <c r="K25" s="67">
        <f t="shared" si="0"/>
        <v>0.34</v>
      </c>
      <c r="L25" s="68">
        <f t="shared" si="3"/>
        <v>1.36</v>
      </c>
    </row>
    <row r="26" spans="1:12 3410:3412" s="34" customFormat="1" ht="26.1" customHeight="1">
      <c r="A26" s="52">
        <f t="shared" si="1"/>
        <v>20</v>
      </c>
      <c r="B26" s="53" t="s">
        <v>168</v>
      </c>
      <c r="C26" s="58" t="s">
        <v>182</v>
      </c>
      <c r="D26" s="55" t="s">
        <v>184</v>
      </c>
      <c r="E26" s="56">
        <v>195000</v>
      </c>
      <c r="F26" s="56">
        <v>131401</v>
      </c>
      <c r="G26" s="56">
        <v>30000</v>
      </c>
      <c r="H26" s="56">
        <v>7500</v>
      </c>
      <c r="I26" s="56">
        <v>7000</v>
      </c>
      <c r="J26" s="56" t="str">
        <f t="shared" si="2"/>
        <v>正常</v>
      </c>
      <c r="K26" s="67">
        <f t="shared" si="0"/>
        <v>0.23333333333333334</v>
      </c>
      <c r="L26" s="68">
        <f t="shared" si="3"/>
        <v>0.93333333333333335</v>
      </c>
    </row>
    <row r="27" spans="1:12 3410:3412" s="35" customFormat="1" ht="26.1" customHeight="1">
      <c r="A27" s="52">
        <f t="shared" si="1"/>
        <v>21</v>
      </c>
      <c r="B27" s="53" t="s">
        <v>168</v>
      </c>
      <c r="C27" s="58" t="s">
        <v>185</v>
      </c>
      <c r="D27" s="55" t="s">
        <v>186</v>
      </c>
      <c r="E27" s="56">
        <v>115100</v>
      </c>
      <c r="F27" s="56" t="s">
        <v>30</v>
      </c>
      <c r="G27" s="56">
        <v>2000</v>
      </c>
      <c r="H27" s="56">
        <v>250</v>
      </c>
      <c r="I27" s="56">
        <v>40</v>
      </c>
      <c r="J27" s="56" t="str">
        <f t="shared" si="2"/>
        <v>滞后</v>
      </c>
      <c r="K27" s="67">
        <f t="shared" si="0"/>
        <v>0.02</v>
      </c>
      <c r="L27" s="68">
        <f t="shared" si="3"/>
        <v>0.16</v>
      </c>
      <c r="EAD27" s="33"/>
      <c r="EAE27" s="33"/>
      <c r="EAF27" s="33"/>
    </row>
    <row r="28" spans="1:12 3410:3412" s="34" customFormat="1" ht="26.1" customHeight="1">
      <c r="A28" s="52">
        <f t="shared" si="1"/>
        <v>22</v>
      </c>
      <c r="B28" s="53" t="s">
        <v>168</v>
      </c>
      <c r="C28" s="58" t="s">
        <v>185</v>
      </c>
      <c r="D28" s="55" t="s">
        <v>187</v>
      </c>
      <c r="E28" s="56">
        <v>658000</v>
      </c>
      <c r="F28" s="56">
        <v>303763</v>
      </c>
      <c r="G28" s="56">
        <v>30000</v>
      </c>
      <c r="H28" s="56">
        <v>7500</v>
      </c>
      <c r="I28" s="56">
        <v>8803</v>
      </c>
      <c r="J28" s="56" t="str">
        <f t="shared" si="2"/>
        <v>正常</v>
      </c>
      <c r="K28" s="67">
        <f t="shared" si="0"/>
        <v>0.29343333333333332</v>
      </c>
      <c r="L28" s="68">
        <f t="shared" si="3"/>
        <v>1.1737333333333333</v>
      </c>
    </row>
    <row r="29" spans="1:12 3410:3412" s="35" customFormat="1" ht="26.1" customHeight="1">
      <c r="A29" s="52">
        <f t="shared" si="1"/>
        <v>23</v>
      </c>
      <c r="B29" s="53" t="s">
        <v>168</v>
      </c>
      <c r="C29" s="58" t="s">
        <v>188</v>
      </c>
      <c r="D29" s="55" t="s">
        <v>189</v>
      </c>
      <c r="E29" s="56">
        <v>80000</v>
      </c>
      <c r="F29" s="56" t="s">
        <v>30</v>
      </c>
      <c r="G29" s="56">
        <v>15000</v>
      </c>
      <c r="H29" s="56">
        <v>3750</v>
      </c>
      <c r="I29" s="56">
        <v>3530</v>
      </c>
      <c r="J29" s="56" t="str">
        <f t="shared" si="2"/>
        <v>正常</v>
      </c>
      <c r="K29" s="67">
        <f t="shared" si="0"/>
        <v>0.23533333333333334</v>
      </c>
      <c r="L29" s="68">
        <f t="shared" si="3"/>
        <v>0.94133333333333336</v>
      </c>
      <c r="EAD29" s="33"/>
      <c r="EAE29" s="33"/>
      <c r="EAF29" s="33"/>
    </row>
    <row r="30" spans="1:12 3410:3412" s="35" customFormat="1" ht="26.1" customHeight="1">
      <c r="A30" s="52">
        <f t="shared" si="1"/>
        <v>24</v>
      </c>
      <c r="B30" s="53" t="s">
        <v>168</v>
      </c>
      <c r="C30" s="58" t="s">
        <v>190</v>
      </c>
      <c r="D30" s="55" t="s">
        <v>191</v>
      </c>
      <c r="E30" s="56">
        <v>50000</v>
      </c>
      <c r="F30" s="56" t="s">
        <v>30</v>
      </c>
      <c r="G30" s="56">
        <v>8000</v>
      </c>
      <c r="H30" s="56">
        <v>2000</v>
      </c>
      <c r="I30" s="56">
        <v>1840</v>
      </c>
      <c r="J30" s="56" t="str">
        <f t="shared" si="2"/>
        <v>正常</v>
      </c>
      <c r="K30" s="67">
        <f t="shared" si="0"/>
        <v>0.23</v>
      </c>
      <c r="L30" s="68">
        <f t="shared" si="3"/>
        <v>0.92</v>
      </c>
      <c r="EAD30" s="33"/>
      <c r="EAE30" s="33"/>
      <c r="EAF30" s="33"/>
    </row>
    <row r="31" spans="1:12 3410:3412" s="33" customFormat="1" ht="26.1" customHeight="1">
      <c r="A31" s="52">
        <f t="shared" si="1"/>
        <v>25</v>
      </c>
      <c r="B31" s="53" t="s">
        <v>192</v>
      </c>
      <c r="C31" s="54" t="s">
        <v>155</v>
      </c>
      <c r="D31" s="55" t="s">
        <v>193</v>
      </c>
      <c r="E31" s="56">
        <v>549768</v>
      </c>
      <c r="F31" s="56">
        <v>15101</v>
      </c>
      <c r="G31" s="56">
        <v>50000</v>
      </c>
      <c r="H31" s="56">
        <v>12500</v>
      </c>
      <c r="I31" s="56">
        <v>6000</v>
      </c>
      <c r="J31" s="56" t="str">
        <f t="shared" si="2"/>
        <v>滞后</v>
      </c>
      <c r="K31" s="67">
        <f t="shared" si="0"/>
        <v>0.12</v>
      </c>
      <c r="L31" s="68">
        <f t="shared" si="3"/>
        <v>0.48</v>
      </c>
    </row>
    <row r="32" spans="1:12 3410:3412" s="33" customFormat="1" ht="26.1" customHeight="1">
      <c r="A32" s="52">
        <f t="shared" si="1"/>
        <v>26</v>
      </c>
      <c r="B32" s="53" t="s">
        <v>192</v>
      </c>
      <c r="C32" s="58" t="s">
        <v>194</v>
      </c>
      <c r="D32" s="57" t="s">
        <v>195</v>
      </c>
      <c r="E32" s="56">
        <v>7800</v>
      </c>
      <c r="F32" s="56">
        <v>0</v>
      </c>
      <c r="G32" s="56">
        <v>2000</v>
      </c>
      <c r="H32" s="56" t="s">
        <v>196</v>
      </c>
      <c r="I32" s="56">
        <v>0</v>
      </c>
      <c r="J32" s="56" t="str">
        <f t="shared" si="2"/>
        <v>正常</v>
      </c>
      <c r="K32" s="67">
        <f t="shared" si="0"/>
        <v>0</v>
      </c>
      <c r="L32" s="68">
        <v>1</v>
      </c>
    </row>
    <row r="33" spans="1:12" s="34" customFormat="1" ht="26.1" customHeight="1">
      <c r="A33" s="137">
        <f t="shared" si="1"/>
        <v>27</v>
      </c>
      <c r="B33" s="137" t="s">
        <v>197</v>
      </c>
      <c r="C33" s="58" t="s">
        <v>194</v>
      </c>
      <c r="D33" s="134" t="s">
        <v>198</v>
      </c>
      <c r="E33" s="56">
        <v>78266</v>
      </c>
      <c r="F33" s="56">
        <v>55345</v>
      </c>
      <c r="G33" s="56">
        <v>10000</v>
      </c>
      <c r="H33" s="56">
        <v>2500</v>
      </c>
      <c r="I33" s="56">
        <v>755</v>
      </c>
      <c r="J33" s="133" t="str">
        <f t="shared" si="2"/>
        <v>正常</v>
      </c>
      <c r="K33" s="67">
        <f t="shared" si="0"/>
        <v>7.5499999999999998E-2</v>
      </c>
      <c r="L33" s="68">
        <f>(I33+I34)/(H33+H34)</f>
        <v>0.51280000000000003</v>
      </c>
    </row>
    <row r="34" spans="1:12" s="34" customFormat="1" ht="26.1" customHeight="1">
      <c r="A34" s="137"/>
      <c r="B34" s="137"/>
      <c r="C34" s="54" t="s">
        <v>199</v>
      </c>
      <c r="D34" s="135"/>
      <c r="E34" s="56">
        <f>92637+75447</f>
        <v>168084</v>
      </c>
      <c r="F34" s="56">
        <v>142091</v>
      </c>
      <c r="G34" s="56">
        <v>20000</v>
      </c>
      <c r="H34" s="56">
        <v>5000</v>
      </c>
      <c r="I34" s="56">
        <v>3091</v>
      </c>
      <c r="J34" s="133"/>
      <c r="K34" s="67">
        <f t="shared" si="0"/>
        <v>0.15454999999999999</v>
      </c>
      <c r="L34" s="68"/>
    </row>
    <row r="35" spans="1:12" s="34" customFormat="1" ht="26.1" customHeight="1">
      <c r="A35" s="59">
        <f>A33+1</f>
        <v>28</v>
      </c>
      <c r="B35" s="53" t="s">
        <v>192</v>
      </c>
      <c r="C35" s="58" t="s">
        <v>200</v>
      </c>
      <c r="D35" s="57" t="s">
        <v>201</v>
      </c>
      <c r="E35" s="56">
        <v>146000</v>
      </c>
      <c r="F35" s="56">
        <v>66036</v>
      </c>
      <c r="G35" s="56">
        <v>30000</v>
      </c>
      <c r="H35" s="56">
        <v>7500</v>
      </c>
      <c r="I35" s="56">
        <v>166</v>
      </c>
      <c r="J35" s="56" t="str">
        <f t="shared" si="2"/>
        <v>滞后</v>
      </c>
      <c r="K35" s="67">
        <f t="shared" si="0"/>
        <v>5.5333333333333337E-3</v>
      </c>
      <c r="L35" s="68">
        <f t="shared" si="3"/>
        <v>2.2133333333333335E-2</v>
      </c>
    </row>
    <row r="36" spans="1:12" s="36" customFormat="1" ht="41.1" customHeight="1">
      <c r="A36" s="60">
        <f>A35+1</f>
        <v>29</v>
      </c>
      <c r="B36" s="53" t="s">
        <v>192</v>
      </c>
      <c r="C36" s="58" t="s">
        <v>202</v>
      </c>
      <c r="D36" s="61" t="s">
        <v>203</v>
      </c>
      <c r="E36" s="56">
        <v>25200</v>
      </c>
      <c r="F36" s="56">
        <v>219</v>
      </c>
      <c r="G36" s="56">
        <v>6000</v>
      </c>
      <c r="H36" s="56" t="s">
        <v>196</v>
      </c>
      <c r="I36" s="56">
        <v>0</v>
      </c>
      <c r="J36" s="56" t="str">
        <f t="shared" si="2"/>
        <v>正常</v>
      </c>
      <c r="K36" s="67">
        <f t="shared" si="0"/>
        <v>0</v>
      </c>
      <c r="L36" s="68">
        <v>1</v>
      </c>
    </row>
    <row r="37" spans="1:12" s="34" customFormat="1" ht="26.1" customHeight="1">
      <c r="A37" s="136">
        <f>A36+1</f>
        <v>30</v>
      </c>
      <c r="B37" s="140" t="s">
        <v>197</v>
      </c>
      <c r="C37" s="58" t="s">
        <v>202</v>
      </c>
      <c r="D37" s="134" t="s">
        <v>204</v>
      </c>
      <c r="E37" s="56">
        <f>138807+101457</f>
        <v>240264</v>
      </c>
      <c r="F37" s="56">
        <v>89426</v>
      </c>
      <c r="G37" s="56">
        <v>13000</v>
      </c>
      <c r="H37" s="56">
        <v>3250</v>
      </c>
      <c r="I37" s="56">
        <v>1650</v>
      </c>
      <c r="J37" s="133" t="str">
        <f t="shared" si="2"/>
        <v>滞后</v>
      </c>
      <c r="K37" s="67">
        <f t="shared" si="0"/>
        <v>0.12692307692307692</v>
      </c>
      <c r="L37" s="68">
        <f>(I37+I38)/(H37+H38)</f>
        <v>0.41249999999999998</v>
      </c>
    </row>
    <row r="38" spans="1:12" s="36" customFormat="1" ht="26.1" customHeight="1">
      <c r="A38" s="136"/>
      <c r="B38" s="141"/>
      <c r="C38" s="58" t="s">
        <v>205</v>
      </c>
      <c r="D38" s="135"/>
      <c r="E38" s="56">
        <v>114870</v>
      </c>
      <c r="F38" s="56">
        <v>52302</v>
      </c>
      <c r="G38" s="56">
        <v>3000</v>
      </c>
      <c r="H38" s="56">
        <v>750</v>
      </c>
      <c r="I38" s="56">
        <v>0</v>
      </c>
      <c r="J38" s="133"/>
      <c r="K38" s="67">
        <f t="shared" si="0"/>
        <v>0</v>
      </c>
      <c r="L38" s="68"/>
    </row>
    <row r="39" spans="1:12" s="36" customFormat="1" ht="26.1" customHeight="1">
      <c r="A39" s="59">
        <f>A37+1</f>
        <v>31</v>
      </c>
      <c r="B39" s="53" t="s">
        <v>192</v>
      </c>
      <c r="C39" s="58" t="s">
        <v>206</v>
      </c>
      <c r="D39" s="57" t="s">
        <v>207</v>
      </c>
      <c r="E39" s="56">
        <v>11400</v>
      </c>
      <c r="F39" s="56">
        <f>1363+243</f>
        <v>1606</v>
      </c>
      <c r="G39" s="56">
        <v>1000</v>
      </c>
      <c r="H39" s="56">
        <v>250</v>
      </c>
      <c r="I39" s="56">
        <v>1171</v>
      </c>
      <c r="J39" s="56" t="str">
        <f>IF(L39&gt;=0.5,"正常","滞后")</f>
        <v>正常</v>
      </c>
      <c r="K39" s="67">
        <f t="shared" si="0"/>
        <v>1.171</v>
      </c>
      <c r="L39" s="68">
        <f t="shared" si="3"/>
        <v>4.6840000000000002</v>
      </c>
    </row>
    <row r="40" spans="1:12" s="34" customFormat="1" ht="26.1" customHeight="1">
      <c r="A40" s="59">
        <f>A39+1</f>
        <v>32</v>
      </c>
      <c r="B40" s="53" t="s">
        <v>192</v>
      </c>
      <c r="C40" s="58" t="s">
        <v>206</v>
      </c>
      <c r="D40" s="62" t="s">
        <v>208</v>
      </c>
      <c r="E40" s="56">
        <v>162971</v>
      </c>
      <c r="F40" s="56">
        <v>31697</v>
      </c>
      <c r="G40" s="56">
        <v>30000</v>
      </c>
      <c r="H40" s="56">
        <v>7500</v>
      </c>
      <c r="I40" s="56">
        <v>4674</v>
      </c>
      <c r="J40" s="56" t="str">
        <f t="shared" si="2"/>
        <v>正常</v>
      </c>
      <c r="K40" s="67">
        <f t="shared" si="0"/>
        <v>0.15579999999999999</v>
      </c>
      <c r="L40" s="68">
        <f t="shared" si="3"/>
        <v>0.62319999999999998</v>
      </c>
    </row>
    <row r="41" spans="1:12" s="34" customFormat="1" ht="26.1" customHeight="1">
      <c r="A41" s="59">
        <f>A40+1</f>
        <v>33</v>
      </c>
      <c r="B41" s="53" t="s">
        <v>192</v>
      </c>
      <c r="C41" s="58" t="s">
        <v>209</v>
      </c>
      <c r="D41" s="57" t="s">
        <v>210</v>
      </c>
      <c r="E41" s="56">
        <v>21610</v>
      </c>
      <c r="F41" s="56">
        <v>7761</v>
      </c>
      <c r="G41" s="56">
        <v>5000</v>
      </c>
      <c r="H41" s="56">
        <v>1250</v>
      </c>
      <c r="I41" s="56">
        <v>2341</v>
      </c>
      <c r="J41" s="56" t="str">
        <f t="shared" si="2"/>
        <v>正常</v>
      </c>
      <c r="K41" s="67">
        <f t="shared" si="0"/>
        <v>0.46820000000000001</v>
      </c>
      <c r="L41" s="68">
        <f t="shared" si="3"/>
        <v>1.8728</v>
      </c>
    </row>
    <row r="42" spans="1:12" s="34" customFormat="1" ht="26.1" customHeight="1">
      <c r="A42" s="59">
        <f t="shared" ref="A42:A52" si="4">A41+1</f>
        <v>34</v>
      </c>
      <c r="B42" s="53" t="s">
        <v>192</v>
      </c>
      <c r="C42" s="58" t="s">
        <v>209</v>
      </c>
      <c r="D42" s="61" t="s">
        <v>211</v>
      </c>
      <c r="E42" s="56">
        <v>31414</v>
      </c>
      <c r="F42" s="56">
        <v>11462</v>
      </c>
      <c r="G42" s="56">
        <v>6000</v>
      </c>
      <c r="H42" s="56">
        <v>1500</v>
      </c>
      <c r="I42" s="56">
        <v>1318</v>
      </c>
      <c r="J42" s="56" t="str">
        <f t="shared" si="2"/>
        <v>正常</v>
      </c>
      <c r="K42" s="67">
        <f t="shared" si="0"/>
        <v>0.21966666666666668</v>
      </c>
      <c r="L42" s="68">
        <f t="shared" si="3"/>
        <v>0.87866666666666671</v>
      </c>
    </row>
    <row r="43" spans="1:12" s="34" customFormat="1" ht="26.1" customHeight="1">
      <c r="A43" s="59">
        <f t="shared" si="4"/>
        <v>35</v>
      </c>
      <c r="B43" s="53" t="s">
        <v>192</v>
      </c>
      <c r="C43" s="58" t="s">
        <v>209</v>
      </c>
      <c r="D43" s="62" t="s">
        <v>212</v>
      </c>
      <c r="E43" s="56">
        <v>11501</v>
      </c>
      <c r="F43" s="56">
        <v>160</v>
      </c>
      <c r="G43" s="56">
        <v>6000</v>
      </c>
      <c r="H43" s="56" t="s">
        <v>196</v>
      </c>
      <c r="I43" s="56">
        <v>0</v>
      </c>
      <c r="J43" s="56" t="str">
        <f t="shared" si="2"/>
        <v>正常</v>
      </c>
      <c r="K43" s="67">
        <f t="shared" si="0"/>
        <v>0</v>
      </c>
      <c r="L43" s="68">
        <v>1</v>
      </c>
    </row>
    <row r="44" spans="1:12" s="34" customFormat="1" ht="26.1" customHeight="1">
      <c r="A44" s="59">
        <f t="shared" si="4"/>
        <v>36</v>
      </c>
      <c r="B44" s="53" t="s">
        <v>192</v>
      </c>
      <c r="C44" s="58" t="s">
        <v>213</v>
      </c>
      <c r="D44" s="55" t="s">
        <v>214</v>
      </c>
      <c r="E44" s="56">
        <v>171000</v>
      </c>
      <c r="F44" s="56">
        <v>154289</v>
      </c>
      <c r="G44" s="56">
        <v>10000</v>
      </c>
      <c r="H44" s="56">
        <v>2500</v>
      </c>
      <c r="I44" s="56">
        <v>2787</v>
      </c>
      <c r="J44" s="56" t="str">
        <f t="shared" si="2"/>
        <v>正常</v>
      </c>
      <c r="K44" s="67">
        <f t="shared" si="0"/>
        <v>0.2787</v>
      </c>
      <c r="L44" s="68">
        <f t="shared" si="3"/>
        <v>1.1148</v>
      </c>
    </row>
    <row r="45" spans="1:12" s="34" customFormat="1" ht="26.1" customHeight="1">
      <c r="A45" s="59">
        <f t="shared" si="4"/>
        <v>37</v>
      </c>
      <c r="B45" s="53" t="s">
        <v>192</v>
      </c>
      <c r="C45" s="58" t="s">
        <v>213</v>
      </c>
      <c r="D45" s="57" t="s">
        <v>215</v>
      </c>
      <c r="E45" s="56">
        <v>7886</v>
      </c>
      <c r="F45" s="56">
        <v>0</v>
      </c>
      <c r="G45" s="56">
        <v>4000</v>
      </c>
      <c r="H45" s="56" t="s">
        <v>196</v>
      </c>
      <c r="I45" s="56">
        <v>0</v>
      </c>
      <c r="J45" s="56" t="str">
        <f t="shared" si="2"/>
        <v>正常</v>
      </c>
      <c r="K45" s="67">
        <f t="shared" si="0"/>
        <v>0</v>
      </c>
      <c r="L45" s="68">
        <v>1</v>
      </c>
    </row>
    <row r="46" spans="1:12" s="34" customFormat="1" ht="26.1" customHeight="1">
      <c r="A46" s="59">
        <f t="shared" si="4"/>
        <v>38</v>
      </c>
      <c r="B46" s="53" t="s">
        <v>192</v>
      </c>
      <c r="C46" s="58" t="s">
        <v>213</v>
      </c>
      <c r="D46" s="55" t="s">
        <v>216</v>
      </c>
      <c r="E46" s="56">
        <v>32002</v>
      </c>
      <c r="F46" s="56">
        <v>0</v>
      </c>
      <c r="G46" s="56">
        <v>5000</v>
      </c>
      <c r="H46" s="56" t="s">
        <v>196</v>
      </c>
      <c r="I46" s="56">
        <v>0</v>
      </c>
      <c r="J46" s="56" t="str">
        <f t="shared" si="2"/>
        <v>正常</v>
      </c>
      <c r="K46" s="67">
        <f t="shared" si="0"/>
        <v>0</v>
      </c>
      <c r="L46" s="68">
        <v>1</v>
      </c>
    </row>
    <row r="47" spans="1:12" s="34" customFormat="1" ht="26.1" customHeight="1">
      <c r="A47" s="59">
        <f t="shared" si="4"/>
        <v>39</v>
      </c>
      <c r="B47" s="53" t="s">
        <v>192</v>
      </c>
      <c r="C47" s="58" t="s">
        <v>213</v>
      </c>
      <c r="D47" s="55" t="s">
        <v>217</v>
      </c>
      <c r="E47" s="56">
        <v>71750</v>
      </c>
      <c r="F47" s="56">
        <v>70759.11</v>
      </c>
      <c r="G47" s="56">
        <v>990</v>
      </c>
      <c r="H47" s="56">
        <v>247.5</v>
      </c>
      <c r="I47" s="56">
        <v>990</v>
      </c>
      <c r="J47" s="56" t="str">
        <f t="shared" si="2"/>
        <v>正常</v>
      </c>
      <c r="K47" s="67">
        <f t="shared" si="0"/>
        <v>1</v>
      </c>
      <c r="L47" s="68">
        <f t="shared" si="3"/>
        <v>4</v>
      </c>
    </row>
    <row r="48" spans="1:12" s="34" customFormat="1" ht="26.1" customHeight="1">
      <c r="A48" s="59">
        <f t="shared" si="4"/>
        <v>40</v>
      </c>
      <c r="B48" s="53" t="s">
        <v>192</v>
      </c>
      <c r="C48" s="58" t="s">
        <v>218</v>
      </c>
      <c r="D48" s="57" t="s">
        <v>219</v>
      </c>
      <c r="E48" s="56">
        <v>43077</v>
      </c>
      <c r="F48" s="56">
        <v>38618</v>
      </c>
      <c r="G48" s="56">
        <v>4459</v>
      </c>
      <c r="H48" s="56">
        <v>1114.75</v>
      </c>
      <c r="I48" s="56">
        <v>2418</v>
      </c>
      <c r="J48" s="56" t="str">
        <f t="shared" si="2"/>
        <v>正常</v>
      </c>
      <c r="K48" s="67">
        <f t="shared" si="0"/>
        <v>0.54227405247813409</v>
      </c>
      <c r="L48" s="68">
        <f t="shared" si="3"/>
        <v>2.1690962099125364</v>
      </c>
    </row>
    <row r="49" spans="1:12" s="34" customFormat="1" ht="26.1" customHeight="1">
      <c r="A49" s="59">
        <f t="shared" si="4"/>
        <v>41</v>
      </c>
      <c r="B49" s="53" t="s">
        <v>192</v>
      </c>
      <c r="C49" s="58" t="s">
        <v>218</v>
      </c>
      <c r="D49" s="55" t="s">
        <v>220</v>
      </c>
      <c r="E49" s="56">
        <v>152000</v>
      </c>
      <c r="F49" s="56">
        <v>91011</v>
      </c>
      <c r="G49" s="56">
        <v>40000</v>
      </c>
      <c r="H49" s="56">
        <v>10000</v>
      </c>
      <c r="I49" s="56">
        <v>11750</v>
      </c>
      <c r="J49" s="56" t="str">
        <f t="shared" si="2"/>
        <v>正常</v>
      </c>
      <c r="K49" s="67">
        <f t="shared" si="0"/>
        <v>0.29375000000000001</v>
      </c>
      <c r="L49" s="68">
        <f t="shared" si="3"/>
        <v>1.175</v>
      </c>
    </row>
    <row r="50" spans="1:12" s="34" customFormat="1" ht="26.1" customHeight="1">
      <c r="A50" s="59">
        <f t="shared" si="4"/>
        <v>42</v>
      </c>
      <c r="B50" s="53" t="s">
        <v>192</v>
      </c>
      <c r="C50" s="58" t="s">
        <v>218</v>
      </c>
      <c r="D50" s="57" t="s">
        <v>221</v>
      </c>
      <c r="E50" s="56">
        <v>27400</v>
      </c>
      <c r="F50" s="56">
        <v>13006</v>
      </c>
      <c r="G50" s="56">
        <v>7500</v>
      </c>
      <c r="H50" s="56">
        <v>1875</v>
      </c>
      <c r="I50" s="56">
        <v>1600</v>
      </c>
      <c r="J50" s="56" t="str">
        <f t="shared" si="2"/>
        <v>正常</v>
      </c>
      <c r="K50" s="67">
        <f t="shared" si="0"/>
        <v>0.21333333333333335</v>
      </c>
      <c r="L50" s="68">
        <f t="shared" si="3"/>
        <v>0.85333333333333339</v>
      </c>
    </row>
    <row r="51" spans="1:12" s="34" customFormat="1" ht="26.1" customHeight="1">
      <c r="A51" s="59">
        <f t="shared" si="4"/>
        <v>43</v>
      </c>
      <c r="B51" s="53" t="s">
        <v>192</v>
      </c>
      <c r="C51" s="58" t="s">
        <v>222</v>
      </c>
      <c r="D51" s="55" t="s">
        <v>223</v>
      </c>
      <c r="E51" s="56">
        <v>55488</v>
      </c>
      <c r="F51" s="56">
        <v>42126</v>
      </c>
      <c r="G51" s="56">
        <v>9000</v>
      </c>
      <c r="H51" s="56">
        <v>2250</v>
      </c>
      <c r="I51" s="56">
        <v>3550</v>
      </c>
      <c r="J51" s="56" t="str">
        <f t="shared" si="2"/>
        <v>正常</v>
      </c>
      <c r="K51" s="67">
        <f t="shared" si="0"/>
        <v>0.39444444444444443</v>
      </c>
      <c r="L51" s="68">
        <f t="shared" si="3"/>
        <v>1.5777777777777777</v>
      </c>
    </row>
    <row r="52" spans="1:12" s="34" customFormat="1" ht="26.1" customHeight="1">
      <c r="A52" s="136">
        <f t="shared" si="4"/>
        <v>44</v>
      </c>
      <c r="B52" s="137" t="s">
        <v>197</v>
      </c>
      <c r="C52" s="58" t="s">
        <v>224</v>
      </c>
      <c r="D52" s="134" t="s">
        <v>225</v>
      </c>
      <c r="E52" s="56">
        <v>81474</v>
      </c>
      <c r="F52" s="56">
        <v>26662</v>
      </c>
      <c r="G52" s="56">
        <v>10000</v>
      </c>
      <c r="H52" s="56">
        <v>2500</v>
      </c>
      <c r="I52" s="56">
        <v>600</v>
      </c>
      <c r="J52" s="133" t="str">
        <f t="shared" ref="J52:J54" si="5">IF(L52&gt;=0.5,"正常","滞后")</f>
        <v>滞后</v>
      </c>
      <c r="K52" s="67">
        <f t="shared" si="0"/>
        <v>0.06</v>
      </c>
      <c r="L52" s="68">
        <f>(I52+I53)/(H52+H53)</f>
        <v>0.11353711790393013</v>
      </c>
    </row>
    <row r="53" spans="1:12" s="34" customFormat="1" ht="26.1" customHeight="1">
      <c r="A53" s="137"/>
      <c r="B53" s="137"/>
      <c r="C53" s="58" t="s">
        <v>226</v>
      </c>
      <c r="D53" s="135"/>
      <c r="E53" s="56">
        <v>164297</v>
      </c>
      <c r="F53" s="56">
        <v>43325</v>
      </c>
      <c r="G53" s="56">
        <v>35800</v>
      </c>
      <c r="H53" s="56">
        <v>8950</v>
      </c>
      <c r="I53" s="56">
        <v>700</v>
      </c>
      <c r="J53" s="133"/>
      <c r="K53" s="67">
        <f t="shared" si="0"/>
        <v>1.9553072625698324E-2</v>
      </c>
      <c r="L53" s="68"/>
    </row>
    <row r="54" spans="1:12" s="34" customFormat="1" ht="26.1" customHeight="1">
      <c r="A54" s="136">
        <f>A52+1</f>
        <v>45</v>
      </c>
      <c r="B54" s="140" t="s">
        <v>197</v>
      </c>
      <c r="C54" s="58" t="s">
        <v>224</v>
      </c>
      <c r="D54" s="62" t="s">
        <v>227</v>
      </c>
      <c r="E54" s="56">
        <v>87453</v>
      </c>
      <c r="F54" s="56">
        <v>47690</v>
      </c>
      <c r="G54" s="56">
        <v>20000</v>
      </c>
      <c r="H54" s="56">
        <v>5000</v>
      </c>
      <c r="I54" s="56">
        <v>1100</v>
      </c>
      <c r="J54" s="133" t="str">
        <f t="shared" si="5"/>
        <v>正常</v>
      </c>
      <c r="K54" s="67">
        <f t="shared" si="0"/>
        <v>5.5E-2</v>
      </c>
      <c r="L54" s="68">
        <f>(I54+I55)/(H54+H55)</f>
        <v>0.52800000000000002</v>
      </c>
    </row>
    <row r="55" spans="1:12" s="34" customFormat="1" ht="26.1" customHeight="1">
      <c r="A55" s="137"/>
      <c r="B55" s="141"/>
      <c r="C55" s="58" t="s">
        <v>218</v>
      </c>
      <c r="D55" s="62" t="s">
        <v>228</v>
      </c>
      <c r="E55" s="56">
        <v>45807</v>
      </c>
      <c r="F55" s="56">
        <v>7050</v>
      </c>
      <c r="G55" s="56">
        <v>10000</v>
      </c>
      <c r="H55" s="56">
        <v>2500</v>
      </c>
      <c r="I55" s="56">
        <v>2860</v>
      </c>
      <c r="J55" s="133"/>
      <c r="K55" s="67">
        <f t="shared" si="0"/>
        <v>0.28599999999999998</v>
      </c>
      <c r="L55" s="68"/>
    </row>
    <row r="56" spans="1:12" s="34" customFormat="1" ht="26.1" customHeight="1">
      <c r="A56" s="59">
        <f>A54+1</f>
        <v>46</v>
      </c>
      <c r="B56" s="53" t="s">
        <v>192</v>
      </c>
      <c r="C56" s="58" t="s">
        <v>226</v>
      </c>
      <c r="D56" s="61" t="s">
        <v>229</v>
      </c>
      <c r="E56" s="56">
        <v>6700</v>
      </c>
      <c r="F56" s="56">
        <v>1000</v>
      </c>
      <c r="G56" s="56">
        <v>5700</v>
      </c>
      <c r="H56" s="56">
        <v>1425</v>
      </c>
      <c r="I56" s="56">
        <v>1000</v>
      </c>
      <c r="J56" s="56" t="str">
        <f t="shared" ref="J56:J59" si="6">IF(L56&gt;=0.5,"正常","滞后")</f>
        <v>正常</v>
      </c>
      <c r="K56" s="67">
        <f t="shared" si="0"/>
        <v>0.17543859649122806</v>
      </c>
      <c r="L56" s="68">
        <f t="shared" si="3"/>
        <v>0.70175438596491224</v>
      </c>
    </row>
    <row r="57" spans="1:12" s="34" customFormat="1" ht="26.1" customHeight="1">
      <c r="A57" s="59">
        <f t="shared" ref="A57:A70" si="7">A56+1</f>
        <v>47</v>
      </c>
      <c r="B57" s="63" t="s">
        <v>230</v>
      </c>
      <c r="C57" s="54" t="s">
        <v>155</v>
      </c>
      <c r="D57" s="61" t="s">
        <v>231</v>
      </c>
      <c r="E57" s="56">
        <v>91318</v>
      </c>
      <c r="F57" s="56">
        <v>77150</v>
      </c>
      <c r="G57" s="56">
        <v>14139</v>
      </c>
      <c r="H57" s="56">
        <v>3534.75</v>
      </c>
      <c r="I57" s="56">
        <v>3550</v>
      </c>
      <c r="J57" s="56" t="str">
        <f t="shared" si="6"/>
        <v>正常</v>
      </c>
      <c r="K57" s="67">
        <f t="shared" si="0"/>
        <v>0.25107857698564257</v>
      </c>
      <c r="L57" s="68">
        <f t="shared" si="3"/>
        <v>1.0043143079425703</v>
      </c>
    </row>
    <row r="58" spans="1:12" s="34" customFormat="1" ht="26.1" customHeight="1">
      <c r="A58" s="59">
        <f t="shared" si="7"/>
        <v>48</v>
      </c>
      <c r="B58" s="63" t="s">
        <v>230</v>
      </c>
      <c r="C58" s="54" t="s">
        <v>155</v>
      </c>
      <c r="D58" s="57" t="s">
        <v>232</v>
      </c>
      <c r="E58" s="56">
        <v>122000</v>
      </c>
      <c r="F58" s="56">
        <v>57400</v>
      </c>
      <c r="G58" s="56">
        <v>30000</v>
      </c>
      <c r="H58" s="56">
        <v>7500</v>
      </c>
      <c r="I58" s="56">
        <v>7518</v>
      </c>
      <c r="J58" s="56" t="str">
        <f t="shared" si="6"/>
        <v>正常</v>
      </c>
      <c r="K58" s="67">
        <f t="shared" si="0"/>
        <v>0.25059999999999999</v>
      </c>
      <c r="L58" s="68">
        <f t="shared" si="3"/>
        <v>1.0024</v>
      </c>
    </row>
    <row r="59" spans="1:12" s="34" customFormat="1" ht="26.1" customHeight="1">
      <c r="A59" s="59">
        <f t="shared" si="7"/>
        <v>49</v>
      </c>
      <c r="B59" s="63" t="s">
        <v>230</v>
      </c>
      <c r="C59" s="54" t="s">
        <v>233</v>
      </c>
      <c r="D59" s="55" t="s">
        <v>234</v>
      </c>
      <c r="E59" s="56">
        <v>242357</v>
      </c>
      <c r="F59" s="56">
        <v>13160</v>
      </c>
      <c r="G59" s="56">
        <v>65000</v>
      </c>
      <c r="H59" s="56">
        <v>16250</v>
      </c>
      <c r="I59" s="56">
        <v>20000</v>
      </c>
      <c r="J59" s="56" t="str">
        <f t="shared" si="6"/>
        <v>正常</v>
      </c>
      <c r="K59" s="67">
        <f t="shared" si="0"/>
        <v>0.30769230769230771</v>
      </c>
      <c r="L59" s="68">
        <f t="shared" si="3"/>
        <v>1.2307692307692308</v>
      </c>
    </row>
    <row r="60" spans="1:12" s="34" customFormat="1" ht="26.1" customHeight="1">
      <c r="A60" s="59">
        <f t="shared" si="7"/>
        <v>50</v>
      </c>
      <c r="B60" s="63" t="s">
        <v>230</v>
      </c>
      <c r="C60" s="54" t="s">
        <v>155</v>
      </c>
      <c r="D60" s="55" t="s">
        <v>235</v>
      </c>
      <c r="E60" s="56">
        <v>239856</v>
      </c>
      <c r="F60" s="56">
        <v>83075</v>
      </c>
      <c r="G60" s="56">
        <v>40000</v>
      </c>
      <c r="H60" s="56">
        <v>10000</v>
      </c>
      <c r="I60" s="56">
        <v>10000</v>
      </c>
      <c r="J60" s="56" t="str">
        <f t="shared" ref="J60:J64" si="8">IF(L60&gt;=0.5,"正常","滞后")</f>
        <v>正常</v>
      </c>
      <c r="K60" s="67">
        <f t="shared" si="0"/>
        <v>0.25</v>
      </c>
      <c r="L60" s="68">
        <f t="shared" si="3"/>
        <v>1</v>
      </c>
    </row>
    <row r="61" spans="1:12" s="34" customFormat="1" ht="26.1" customHeight="1">
      <c r="A61" s="59">
        <f t="shared" si="7"/>
        <v>51</v>
      </c>
      <c r="B61" s="63" t="s">
        <v>230</v>
      </c>
      <c r="C61" s="58" t="s">
        <v>236</v>
      </c>
      <c r="D61" s="57" t="s">
        <v>237</v>
      </c>
      <c r="E61" s="56">
        <v>65443</v>
      </c>
      <c r="F61" s="56">
        <v>51947</v>
      </c>
      <c r="G61" s="56">
        <v>7000</v>
      </c>
      <c r="H61" s="56">
        <v>1750</v>
      </c>
      <c r="I61" s="56">
        <v>1852</v>
      </c>
      <c r="J61" s="56" t="str">
        <f t="shared" si="8"/>
        <v>正常</v>
      </c>
      <c r="K61" s="67">
        <f t="shared" si="0"/>
        <v>0.26457142857142857</v>
      </c>
      <c r="L61" s="68">
        <f t="shared" si="3"/>
        <v>1.0582857142857143</v>
      </c>
    </row>
    <row r="62" spans="1:12" s="34" customFormat="1" ht="26.1" customHeight="1">
      <c r="A62" s="59">
        <f t="shared" si="7"/>
        <v>52</v>
      </c>
      <c r="B62" s="63" t="s">
        <v>238</v>
      </c>
      <c r="C62" s="54" t="s">
        <v>155</v>
      </c>
      <c r="D62" s="55" t="s">
        <v>239</v>
      </c>
      <c r="E62" s="56">
        <v>454000</v>
      </c>
      <c r="F62" s="56">
        <v>450938</v>
      </c>
      <c r="G62" s="56">
        <v>3362</v>
      </c>
      <c r="H62" s="56">
        <v>840.5</v>
      </c>
      <c r="I62" s="56">
        <v>408.2</v>
      </c>
      <c r="J62" s="56" t="str">
        <f t="shared" si="8"/>
        <v>滞后</v>
      </c>
      <c r="K62" s="67">
        <f t="shared" si="0"/>
        <v>0.1214158239143367</v>
      </c>
      <c r="L62" s="68">
        <f t="shared" si="3"/>
        <v>0.48566329565734678</v>
      </c>
    </row>
    <row r="63" spans="1:12" s="34" customFormat="1" ht="26.1" customHeight="1">
      <c r="A63" s="59">
        <f t="shared" si="7"/>
        <v>53</v>
      </c>
      <c r="B63" s="63" t="s">
        <v>238</v>
      </c>
      <c r="C63" s="54" t="s">
        <v>155</v>
      </c>
      <c r="D63" s="55" t="s">
        <v>240</v>
      </c>
      <c r="E63" s="56">
        <v>855386</v>
      </c>
      <c r="F63" s="56">
        <v>703871</v>
      </c>
      <c r="G63" s="56">
        <v>151515</v>
      </c>
      <c r="H63" s="56">
        <v>37878.75</v>
      </c>
      <c r="I63" s="56">
        <v>68849</v>
      </c>
      <c r="J63" s="56" t="str">
        <f t="shared" si="8"/>
        <v>正常</v>
      </c>
      <c r="K63" s="67">
        <f t="shared" si="0"/>
        <v>0.45440385440385439</v>
      </c>
      <c r="L63" s="68">
        <f t="shared" si="3"/>
        <v>1.8176154176154176</v>
      </c>
    </row>
    <row r="64" spans="1:12" s="34" customFormat="1" ht="26.1" customHeight="1">
      <c r="A64" s="59">
        <f t="shared" si="7"/>
        <v>54</v>
      </c>
      <c r="B64" s="63" t="s">
        <v>238</v>
      </c>
      <c r="C64" s="58" t="s">
        <v>241</v>
      </c>
      <c r="D64" s="57" t="s">
        <v>242</v>
      </c>
      <c r="E64" s="56">
        <v>103801</v>
      </c>
      <c r="F64" s="56">
        <v>65874</v>
      </c>
      <c r="G64" s="56">
        <v>5000</v>
      </c>
      <c r="H64" s="56">
        <v>1250</v>
      </c>
      <c r="I64" s="56">
        <v>1195</v>
      </c>
      <c r="J64" s="56" t="str">
        <f t="shared" si="8"/>
        <v>正常</v>
      </c>
      <c r="K64" s="67">
        <f t="shared" si="0"/>
        <v>0.23899999999999999</v>
      </c>
      <c r="L64" s="68">
        <f t="shared" si="3"/>
        <v>0.95599999999999996</v>
      </c>
    </row>
    <row r="65" spans="1:12 3410:3412" s="34" customFormat="1" ht="26.1" customHeight="1">
      <c r="A65" s="59">
        <f t="shared" si="7"/>
        <v>55</v>
      </c>
      <c r="B65" s="63" t="s">
        <v>238</v>
      </c>
      <c r="C65" s="58" t="s">
        <v>243</v>
      </c>
      <c r="D65" s="55" t="s">
        <v>244</v>
      </c>
      <c r="E65" s="56">
        <v>169529</v>
      </c>
      <c r="F65" s="56">
        <v>50993.56</v>
      </c>
      <c r="G65" s="56">
        <v>50000</v>
      </c>
      <c r="H65" s="56">
        <v>12500</v>
      </c>
      <c r="I65" s="56">
        <v>1805.1208999999999</v>
      </c>
      <c r="J65" s="56" t="str">
        <f t="shared" ref="J65:J68" si="9">IF(L65&gt;=0.5,"正常","滞后")</f>
        <v>滞后</v>
      </c>
      <c r="K65" s="67">
        <f t="shared" si="0"/>
        <v>3.6102417999999997E-2</v>
      </c>
      <c r="L65" s="68">
        <f t="shared" si="3"/>
        <v>0.14440967199999999</v>
      </c>
    </row>
    <row r="66" spans="1:12 3410:3412" s="35" customFormat="1" ht="26.1" customHeight="1">
      <c r="A66" s="59">
        <f t="shared" si="7"/>
        <v>56</v>
      </c>
      <c r="B66" s="63" t="s">
        <v>245</v>
      </c>
      <c r="C66" s="58" t="s">
        <v>246</v>
      </c>
      <c r="D66" s="55" t="s">
        <v>247</v>
      </c>
      <c r="E66" s="56">
        <v>6281</v>
      </c>
      <c r="F66" s="56">
        <v>4300</v>
      </c>
      <c r="G66" s="56">
        <v>2000</v>
      </c>
      <c r="H66" s="56">
        <v>500</v>
      </c>
      <c r="I66" s="56">
        <v>945</v>
      </c>
      <c r="J66" s="56" t="str">
        <f t="shared" si="9"/>
        <v>正常</v>
      </c>
      <c r="K66" s="67">
        <f t="shared" si="0"/>
        <v>0.47249999999999998</v>
      </c>
      <c r="L66" s="68">
        <f t="shared" si="3"/>
        <v>1.89</v>
      </c>
      <c r="EAD66" s="33"/>
      <c r="EAE66" s="33"/>
      <c r="EAF66" s="33"/>
    </row>
    <row r="67" spans="1:12 3410:3412" s="34" customFormat="1" ht="26.1" customHeight="1">
      <c r="A67" s="59">
        <f t="shared" si="7"/>
        <v>57</v>
      </c>
      <c r="B67" s="63" t="s">
        <v>245</v>
      </c>
      <c r="C67" s="58" t="s">
        <v>246</v>
      </c>
      <c r="D67" s="55" t="s">
        <v>248</v>
      </c>
      <c r="E67" s="56">
        <v>256000</v>
      </c>
      <c r="F67" s="56">
        <v>142339</v>
      </c>
      <c r="G67" s="56">
        <v>13000</v>
      </c>
      <c r="H67" s="56">
        <v>3250</v>
      </c>
      <c r="I67" s="56">
        <v>0</v>
      </c>
      <c r="J67" s="56" t="str">
        <f t="shared" si="9"/>
        <v>滞后</v>
      </c>
      <c r="K67" s="67">
        <f t="shared" si="0"/>
        <v>0</v>
      </c>
      <c r="L67" s="68">
        <f t="shared" si="3"/>
        <v>0</v>
      </c>
    </row>
    <row r="68" spans="1:12 3410:3412" s="34" customFormat="1" ht="26.1" customHeight="1">
      <c r="A68" s="59">
        <f t="shared" si="7"/>
        <v>58</v>
      </c>
      <c r="B68" s="63" t="s">
        <v>245</v>
      </c>
      <c r="C68" s="58" t="s">
        <v>246</v>
      </c>
      <c r="D68" s="55" t="s">
        <v>249</v>
      </c>
      <c r="E68" s="56">
        <v>222000</v>
      </c>
      <c r="F68" s="56">
        <v>152871</v>
      </c>
      <c r="G68" s="56">
        <v>20000</v>
      </c>
      <c r="H68" s="56">
        <v>5000</v>
      </c>
      <c r="I68" s="56">
        <v>2873</v>
      </c>
      <c r="J68" s="56" t="str">
        <f t="shared" si="9"/>
        <v>正常</v>
      </c>
      <c r="K68" s="67">
        <f t="shared" si="0"/>
        <v>0.14365</v>
      </c>
      <c r="L68" s="68">
        <f t="shared" si="3"/>
        <v>0.5746</v>
      </c>
    </row>
    <row r="69" spans="1:12 3410:3412" s="34" customFormat="1" ht="26.1" customHeight="1">
      <c r="A69" s="59">
        <f t="shared" si="7"/>
        <v>59</v>
      </c>
      <c r="B69" s="63" t="s">
        <v>245</v>
      </c>
      <c r="C69" s="58" t="s">
        <v>246</v>
      </c>
      <c r="D69" s="57" t="s">
        <v>250</v>
      </c>
      <c r="E69" s="56">
        <v>262000</v>
      </c>
      <c r="F69" s="56">
        <v>260209</v>
      </c>
      <c r="G69" s="56">
        <v>1473</v>
      </c>
      <c r="H69" s="56">
        <v>368.25</v>
      </c>
      <c r="I69" s="56">
        <v>366</v>
      </c>
      <c r="J69" s="56" t="str">
        <f t="shared" ref="J69:J70" si="10">IF(L69&gt;=0.5,"正常","滞后")</f>
        <v>正常</v>
      </c>
      <c r="K69" s="67">
        <f t="shared" si="0"/>
        <v>0.2484725050916497</v>
      </c>
      <c r="L69" s="68">
        <f t="shared" si="3"/>
        <v>0.99389002036659879</v>
      </c>
    </row>
    <row r="70" spans="1:12 3410:3412" s="34" customFormat="1" ht="26.1" customHeight="1">
      <c r="A70" s="136">
        <f t="shared" si="7"/>
        <v>60</v>
      </c>
      <c r="B70" s="142" t="s">
        <v>251</v>
      </c>
      <c r="C70" s="58" t="s">
        <v>246</v>
      </c>
      <c r="D70" s="134" t="s">
        <v>252</v>
      </c>
      <c r="E70" s="56">
        <v>26096</v>
      </c>
      <c r="F70" s="56">
        <v>6093</v>
      </c>
      <c r="G70" s="56">
        <v>8000</v>
      </c>
      <c r="H70" s="56">
        <v>2000</v>
      </c>
      <c r="I70" s="56">
        <v>1860</v>
      </c>
      <c r="J70" s="133" t="str">
        <f t="shared" si="10"/>
        <v>正常</v>
      </c>
      <c r="K70" s="67">
        <f t="shared" si="0"/>
        <v>0.23250000000000001</v>
      </c>
      <c r="L70" s="68">
        <f>(I70+I71+I72)/(H70+H71+H72)</f>
        <v>1.0237288135593221</v>
      </c>
    </row>
    <row r="71" spans="1:12 3410:3412" s="34" customFormat="1" ht="26.1" customHeight="1">
      <c r="A71" s="137"/>
      <c r="B71" s="143"/>
      <c r="C71" s="58" t="s">
        <v>253</v>
      </c>
      <c r="D71" s="135"/>
      <c r="E71" s="56">
        <v>45200</v>
      </c>
      <c r="F71" s="56">
        <v>26000</v>
      </c>
      <c r="G71" s="56">
        <v>20200</v>
      </c>
      <c r="H71" s="56">
        <v>5050</v>
      </c>
      <c r="I71" s="56">
        <v>5000</v>
      </c>
      <c r="J71" s="133"/>
      <c r="K71" s="67">
        <f t="shared" ref="K71:K130" si="11">I71/G71</f>
        <v>0.24752475247524752</v>
      </c>
      <c r="L71" s="68"/>
    </row>
    <row r="72" spans="1:12 3410:3412" s="34" customFormat="1" ht="26.1" customHeight="1">
      <c r="A72" s="137"/>
      <c r="B72" s="144"/>
      <c r="C72" s="58" t="s">
        <v>254</v>
      </c>
      <c r="D72" s="135"/>
      <c r="E72" s="56">
        <v>14700</v>
      </c>
      <c r="F72" s="56">
        <v>6000</v>
      </c>
      <c r="G72" s="56">
        <v>7200</v>
      </c>
      <c r="H72" s="56">
        <v>1800</v>
      </c>
      <c r="I72" s="56">
        <v>2200</v>
      </c>
      <c r="J72" s="133"/>
      <c r="K72" s="67">
        <f t="shared" si="11"/>
        <v>0.30555555555555558</v>
      </c>
      <c r="L72" s="68"/>
    </row>
    <row r="73" spans="1:12 3410:3412" s="34" customFormat="1" ht="26.1" customHeight="1">
      <c r="A73" s="59">
        <f>A70+1</f>
        <v>61</v>
      </c>
      <c r="B73" s="63" t="s">
        <v>245</v>
      </c>
      <c r="C73" s="58" t="s">
        <v>254</v>
      </c>
      <c r="D73" s="55" t="s">
        <v>255</v>
      </c>
      <c r="E73" s="56">
        <v>120300</v>
      </c>
      <c r="F73" s="56">
        <v>119695</v>
      </c>
      <c r="G73" s="56">
        <v>605</v>
      </c>
      <c r="H73" s="56">
        <v>151.25</v>
      </c>
      <c r="I73" s="56">
        <v>168</v>
      </c>
      <c r="J73" s="56" t="str">
        <f t="shared" ref="J73:J78" si="12">IF(L73&gt;=0.5,"正常","滞后")</f>
        <v>正常</v>
      </c>
      <c r="K73" s="67">
        <f t="shared" si="11"/>
        <v>0.27768595041322314</v>
      </c>
      <c r="L73" s="68">
        <f t="shared" ref="L73:L130" si="13">I73/H73</f>
        <v>1.1107438016528925</v>
      </c>
    </row>
    <row r="74" spans="1:12 3410:3412" s="34" customFormat="1" ht="26.1" customHeight="1">
      <c r="A74" s="59">
        <f t="shared" ref="A74:A91" si="14">A73+1</f>
        <v>62</v>
      </c>
      <c r="B74" s="63" t="s">
        <v>245</v>
      </c>
      <c r="C74" s="58" t="s">
        <v>254</v>
      </c>
      <c r="D74" s="55" t="s">
        <v>256</v>
      </c>
      <c r="E74" s="56">
        <v>69700</v>
      </c>
      <c r="F74" s="56">
        <v>11168</v>
      </c>
      <c r="G74" s="56">
        <v>16000</v>
      </c>
      <c r="H74" s="56">
        <v>4000</v>
      </c>
      <c r="I74" s="56">
        <v>7500</v>
      </c>
      <c r="J74" s="56" t="str">
        <f t="shared" si="12"/>
        <v>正常</v>
      </c>
      <c r="K74" s="67">
        <f t="shared" si="11"/>
        <v>0.46875</v>
      </c>
      <c r="L74" s="68">
        <f t="shared" si="13"/>
        <v>1.875</v>
      </c>
    </row>
    <row r="75" spans="1:12 3410:3412" s="34" customFormat="1" ht="26.1" customHeight="1">
      <c r="A75" s="59">
        <f t="shared" si="14"/>
        <v>63</v>
      </c>
      <c r="B75" s="63" t="s">
        <v>245</v>
      </c>
      <c r="C75" s="58" t="s">
        <v>257</v>
      </c>
      <c r="D75" s="55" t="s">
        <v>258</v>
      </c>
      <c r="E75" s="56">
        <v>16538</v>
      </c>
      <c r="F75" s="56">
        <v>3700</v>
      </c>
      <c r="G75" s="56">
        <v>2000</v>
      </c>
      <c r="H75" s="56">
        <v>500</v>
      </c>
      <c r="I75" s="56">
        <v>600</v>
      </c>
      <c r="J75" s="56" t="str">
        <f t="shared" si="12"/>
        <v>正常</v>
      </c>
      <c r="K75" s="67">
        <f t="shared" si="11"/>
        <v>0.3</v>
      </c>
      <c r="L75" s="68">
        <f t="shared" si="13"/>
        <v>1.2</v>
      </c>
    </row>
    <row r="76" spans="1:12 3410:3412" s="34" customFormat="1" ht="26.1" customHeight="1">
      <c r="A76" s="59">
        <f t="shared" si="14"/>
        <v>64</v>
      </c>
      <c r="B76" s="63" t="s">
        <v>245</v>
      </c>
      <c r="C76" s="58" t="s">
        <v>257</v>
      </c>
      <c r="D76" s="55" t="s">
        <v>259</v>
      </c>
      <c r="E76" s="56">
        <v>99200</v>
      </c>
      <c r="F76" s="56">
        <v>30000</v>
      </c>
      <c r="G76" s="56">
        <v>30000</v>
      </c>
      <c r="H76" s="56">
        <v>7500</v>
      </c>
      <c r="I76" s="56">
        <v>10500</v>
      </c>
      <c r="J76" s="56" t="str">
        <f t="shared" si="12"/>
        <v>正常</v>
      </c>
      <c r="K76" s="67">
        <f t="shared" si="11"/>
        <v>0.35</v>
      </c>
      <c r="L76" s="68">
        <f t="shared" si="13"/>
        <v>1.4</v>
      </c>
    </row>
    <row r="77" spans="1:12 3410:3412" s="34" customFormat="1" ht="26.1" customHeight="1">
      <c r="A77" s="59">
        <f t="shared" si="14"/>
        <v>65</v>
      </c>
      <c r="B77" s="63" t="s">
        <v>245</v>
      </c>
      <c r="C77" s="58" t="s">
        <v>260</v>
      </c>
      <c r="D77" s="57" t="s">
        <v>261</v>
      </c>
      <c r="E77" s="56">
        <v>18416</v>
      </c>
      <c r="F77" s="56">
        <v>15000</v>
      </c>
      <c r="G77" s="56">
        <v>3416</v>
      </c>
      <c r="H77" s="56">
        <v>854</v>
      </c>
      <c r="I77" s="56">
        <v>957</v>
      </c>
      <c r="J77" s="56" t="str">
        <f t="shared" si="12"/>
        <v>正常</v>
      </c>
      <c r="K77" s="67">
        <f t="shared" si="11"/>
        <v>0.28015222482435598</v>
      </c>
      <c r="L77" s="68">
        <f t="shared" si="13"/>
        <v>1.1206088992974239</v>
      </c>
    </row>
    <row r="78" spans="1:12 3410:3412" s="34" customFormat="1" ht="26.1" customHeight="1">
      <c r="A78" s="59">
        <f t="shared" si="14"/>
        <v>66</v>
      </c>
      <c r="B78" s="63" t="s">
        <v>262</v>
      </c>
      <c r="C78" s="54" t="s">
        <v>155</v>
      </c>
      <c r="D78" s="55" t="s">
        <v>263</v>
      </c>
      <c r="E78" s="56">
        <v>82100</v>
      </c>
      <c r="F78" s="56">
        <v>49879</v>
      </c>
      <c r="G78" s="56">
        <v>25000</v>
      </c>
      <c r="H78" s="56">
        <v>6250</v>
      </c>
      <c r="I78" s="56">
        <v>9418</v>
      </c>
      <c r="J78" s="56" t="str">
        <f t="shared" si="12"/>
        <v>正常</v>
      </c>
      <c r="K78" s="67">
        <f t="shared" si="11"/>
        <v>0.37672</v>
      </c>
      <c r="L78" s="68">
        <f t="shared" si="13"/>
        <v>1.50688</v>
      </c>
    </row>
    <row r="79" spans="1:12 3410:3412" s="33" customFormat="1" ht="26.1" customHeight="1">
      <c r="A79" s="59">
        <f t="shared" si="14"/>
        <v>67</v>
      </c>
      <c r="B79" s="63" t="s">
        <v>262</v>
      </c>
      <c r="C79" s="54" t="s">
        <v>155</v>
      </c>
      <c r="D79" s="55" t="s">
        <v>264</v>
      </c>
      <c r="E79" s="56">
        <v>3097</v>
      </c>
      <c r="F79" s="56">
        <v>200.15</v>
      </c>
      <c r="G79" s="56">
        <v>2500</v>
      </c>
      <c r="H79" s="56">
        <v>625</v>
      </c>
      <c r="I79" s="56">
        <v>619</v>
      </c>
      <c r="J79" s="56" t="str">
        <f t="shared" ref="J79:J84" si="15">IF(L79&gt;=0.5,"正常","滞后")</f>
        <v>正常</v>
      </c>
      <c r="K79" s="67">
        <f t="shared" si="11"/>
        <v>0.24759999999999999</v>
      </c>
      <c r="L79" s="68">
        <f t="shared" si="13"/>
        <v>0.99039999999999995</v>
      </c>
    </row>
    <row r="80" spans="1:12 3410:3412" s="34" customFormat="1" ht="26.1" customHeight="1">
      <c r="A80" s="59">
        <f t="shared" si="14"/>
        <v>68</v>
      </c>
      <c r="B80" s="63" t="s">
        <v>262</v>
      </c>
      <c r="C80" s="58" t="s">
        <v>265</v>
      </c>
      <c r="D80" s="55" t="s">
        <v>266</v>
      </c>
      <c r="E80" s="56">
        <v>136000</v>
      </c>
      <c r="F80" s="56">
        <v>134720</v>
      </c>
      <c r="G80" s="56">
        <v>1334</v>
      </c>
      <c r="H80" s="56">
        <v>333.5</v>
      </c>
      <c r="I80" s="56">
        <v>425</v>
      </c>
      <c r="J80" s="56" t="str">
        <f t="shared" si="15"/>
        <v>正常</v>
      </c>
      <c r="K80" s="67">
        <f t="shared" si="11"/>
        <v>0.31859070464767614</v>
      </c>
      <c r="L80" s="68">
        <f t="shared" si="13"/>
        <v>1.2743628185907045</v>
      </c>
    </row>
    <row r="81" spans="1:12" s="34" customFormat="1" ht="26.1" customHeight="1">
      <c r="A81" s="59">
        <f t="shared" si="14"/>
        <v>69</v>
      </c>
      <c r="B81" s="63" t="s">
        <v>262</v>
      </c>
      <c r="C81" s="58" t="s">
        <v>265</v>
      </c>
      <c r="D81" s="57" t="s">
        <v>267</v>
      </c>
      <c r="E81" s="56">
        <v>11786</v>
      </c>
      <c r="F81" s="56">
        <v>4400</v>
      </c>
      <c r="G81" s="56">
        <v>6000</v>
      </c>
      <c r="H81" s="56">
        <v>1500</v>
      </c>
      <c r="I81" s="56">
        <v>862</v>
      </c>
      <c r="J81" s="56" t="str">
        <f t="shared" si="15"/>
        <v>正常</v>
      </c>
      <c r="K81" s="67">
        <f t="shared" si="11"/>
        <v>0.14366666666666666</v>
      </c>
      <c r="L81" s="68">
        <f t="shared" si="13"/>
        <v>0.57466666666666666</v>
      </c>
    </row>
    <row r="82" spans="1:12" s="34" customFormat="1" ht="26.1" customHeight="1">
      <c r="A82" s="59">
        <f t="shared" si="14"/>
        <v>70</v>
      </c>
      <c r="B82" s="63" t="s">
        <v>262</v>
      </c>
      <c r="C82" s="58" t="s">
        <v>268</v>
      </c>
      <c r="D82" s="55" t="s">
        <v>269</v>
      </c>
      <c r="E82" s="56">
        <v>359209</v>
      </c>
      <c r="F82" s="56">
        <v>134000</v>
      </c>
      <c r="G82" s="56">
        <v>100000</v>
      </c>
      <c r="H82" s="56">
        <v>25000</v>
      </c>
      <c r="I82" s="56">
        <v>15000</v>
      </c>
      <c r="J82" s="56" t="str">
        <f t="shared" si="15"/>
        <v>正常</v>
      </c>
      <c r="K82" s="67">
        <f t="shared" si="11"/>
        <v>0.15</v>
      </c>
      <c r="L82" s="68">
        <f t="shared" si="13"/>
        <v>0.6</v>
      </c>
    </row>
    <row r="83" spans="1:12" s="34" customFormat="1" ht="26.1" customHeight="1">
      <c r="A83" s="59">
        <f t="shared" si="14"/>
        <v>71</v>
      </c>
      <c r="B83" s="63" t="s">
        <v>262</v>
      </c>
      <c r="C83" s="58" t="s">
        <v>270</v>
      </c>
      <c r="D83" s="55" t="s">
        <v>271</v>
      </c>
      <c r="E83" s="56">
        <v>156750</v>
      </c>
      <c r="F83" s="56">
        <v>69300</v>
      </c>
      <c r="G83" s="56">
        <v>30000</v>
      </c>
      <c r="H83" s="56">
        <v>7500</v>
      </c>
      <c r="I83" s="56">
        <v>4000</v>
      </c>
      <c r="J83" s="56" t="str">
        <f t="shared" si="15"/>
        <v>正常</v>
      </c>
      <c r="K83" s="67">
        <f t="shared" si="11"/>
        <v>0.13333333333333333</v>
      </c>
      <c r="L83" s="68">
        <f t="shared" si="13"/>
        <v>0.53333333333333333</v>
      </c>
    </row>
    <row r="84" spans="1:12" s="34" customFormat="1" ht="26.1" customHeight="1">
      <c r="A84" s="59">
        <f t="shared" si="14"/>
        <v>72</v>
      </c>
      <c r="B84" s="63" t="s">
        <v>272</v>
      </c>
      <c r="C84" s="54" t="s">
        <v>155</v>
      </c>
      <c r="D84" s="55" t="s">
        <v>273</v>
      </c>
      <c r="E84" s="56">
        <v>138012</v>
      </c>
      <c r="F84" s="56">
        <v>119770</v>
      </c>
      <c r="G84" s="56">
        <v>11000</v>
      </c>
      <c r="H84" s="56">
        <v>2750</v>
      </c>
      <c r="I84" s="56">
        <v>2528</v>
      </c>
      <c r="J84" s="56" t="str">
        <f t="shared" si="15"/>
        <v>正常</v>
      </c>
      <c r="K84" s="67">
        <f t="shared" si="11"/>
        <v>0.22981818181818181</v>
      </c>
      <c r="L84" s="68">
        <f t="shared" si="13"/>
        <v>0.91927272727272724</v>
      </c>
    </row>
    <row r="85" spans="1:12" s="34" customFormat="1" ht="26.1" customHeight="1">
      <c r="A85" s="59">
        <f t="shared" si="14"/>
        <v>73</v>
      </c>
      <c r="B85" s="63" t="s">
        <v>272</v>
      </c>
      <c r="C85" s="54" t="s">
        <v>155</v>
      </c>
      <c r="D85" s="55" t="s">
        <v>274</v>
      </c>
      <c r="E85" s="56">
        <v>139400</v>
      </c>
      <c r="F85" s="56">
        <v>53500</v>
      </c>
      <c r="G85" s="56">
        <v>18000</v>
      </c>
      <c r="H85" s="56">
        <v>4500</v>
      </c>
      <c r="I85" s="56">
        <v>4500</v>
      </c>
      <c r="J85" s="56" t="str">
        <f t="shared" ref="J85:J90" si="16">IF(L85&gt;=0.5,"正常","滞后")</f>
        <v>正常</v>
      </c>
      <c r="K85" s="67">
        <f t="shared" si="11"/>
        <v>0.25</v>
      </c>
      <c r="L85" s="68">
        <f t="shared" si="13"/>
        <v>1</v>
      </c>
    </row>
    <row r="86" spans="1:12" s="34" customFormat="1" ht="26.1" customHeight="1">
      <c r="A86" s="59">
        <f t="shared" si="14"/>
        <v>74</v>
      </c>
      <c r="B86" s="63" t="s">
        <v>272</v>
      </c>
      <c r="C86" s="58" t="s">
        <v>275</v>
      </c>
      <c r="D86" s="55" t="s">
        <v>276</v>
      </c>
      <c r="E86" s="56">
        <v>95900</v>
      </c>
      <c r="F86" s="56">
        <v>81700</v>
      </c>
      <c r="G86" s="56">
        <v>10000</v>
      </c>
      <c r="H86" s="56">
        <v>2500</v>
      </c>
      <c r="I86" s="56">
        <v>2800</v>
      </c>
      <c r="J86" s="56" t="str">
        <f t="shared" si="16"/>
        <v>正常</v>
      </c>
      <c r="K86" s="67">
        <f t="shared" si="11"/>
        <v>0.28000000000000003</v>
      </c>
      <c r="L86" s="68">
        <f t="shared" si="13"/>
        <v>1.1200000000000001</v>
      </c>
    </row>
    <row r="87" spans="1:12" s="34" customFormat="1" ht="26.1" customHeight="1">
      <c r="A87" s="59">
        <f t="shared" si="14"/>
        <v>75</v>
      </c>
      <c r="B87" s="63" t="s">
        <v>272</v>
      </c>
      <c r="C87" s="58" t="s">
        <v>275</v>
      </c>
      <c r="D87" s="55" t="s">
        <v>277</v>
      </c>
      <c r="E87" s="56">
        <v>250176</v>
      </c>
      <c r="F87" s="56">
        <v>0</v>
      </c>
      <c r="G87" s="56">
        <v>30000</v>
      </c>
      <c r="H87" s="70" t="s">
        <v>278</v>
      </c>
      <c r="I87" s="56">
        <v>8500</v>
      </c>
      <c r="J87" s="56" t="str">
        <f t="shared" si="16"/>
        <v>正常</v>
      </c>
      <c r="K87" s="67">
        <f t="shared" si="11"/>
        <v>0.28333333333333333</v>
      </c>
      <c r="L87" s="68">
        <v>1</v>
      </c>
    </row>
    <row r="88" spans="1:12" s="34" customFormat="1" ht="26.1" customHeight="1">
      <c r="A88" s="59">
        <f t="shared" si="14"/>
        <v>76</v>
      </c>
      <c r="B88" s="63" t="s">
        <v>272</v>
      </c>
      <c r="C88" s="58" t="s">
        <v>279</v>
      </c>
      <c r="D88" s="55" t="s">
        <v>280</v>
      </c>
      <c r="E88" s="56">
        <v>224000</v>
      </c>
      <c r="F88" s="56">
        <v>184033</v>
      </c>
      <c r="G88" s="56">
        <v>22000</v>
      </c>
      <c r="H88" s="56">
        <v>5500</v>
      </c>
      <c r="I88" s="56">
        <v>4039</v>
      </c>
      <c r="J88" s="56" t="str">
        <f t="shared" si="16"/>
        <v>正常</v>
      </c>
      <c r="K88" s="67">
        <f t="shared" si="11"/>
        <v>0.18359090909090908</v>
      </c>
      <c r="L88" s="68">
        <f t="shared" si="13"/>
        <v>0.73436363636363633</v>
      </c>
    </row>
    <row r="89" spans="1:12" s="34" customFormat="1" ht="26.1" customHeight="1">
      <c r="A89" s="59">
        <f t="shared" si="14"/>
        <v>77</v>
      </c>
      <c r="B89" s="63" t="s">
        <v>272</v>
      </c>
      <c r="C89" s="58" t="s">
        <v>281</v>
      </c>
      <c r="D89" s="55" t="s">
        <v>282</v>
      </c>
      <c r="E89" s="56">
        <v>27852</v>
      </c>
      <c r="F89" s="56">
        <v>18100</v>
      </c>
      <c r="G89" s="56">
        <v>8000</v>
      </c>
      <c r="H89" s="56">
        <v>2000</v>
      </c>
      <c r="I89" s="56">
        <v>2000</v>
      </c>
      <c r="J89" s="56" t="str">
        <f t="shared" si="16"/>
        <v>正常</v>
      </c>
      <c r="K89" s="67">
        <f t="shared" si="11"/>
        <v>0.25</v>
      </c>
      <c r="L89" s="68">
        <f t="shared" si="13"/>
        <v>1</v>
      </c>
    </row>
    <row r="90" spans="1:12" s="34" customFormat="1" ht="26.1" customHeight="1">
      <c r="A90" s="59">
        <f t="shared" si="14"/>
        <v>78</v>
      </c>
      <c r="B90" s="63" t="s">
        <v>272</v>
      </c>
      <c r="C90" s="58" t="s">
        <v>283</v>
      </c>
      <c r="D90" s="55" t="s">
        <v>284</v>
      </c>
      <c r="E90" s="56">
        <v>447000</v>
      </c>
      <c r="F90" s="56">
        <v>74500</v>
      </c>
      <c r="G90" s="56">
        <v>100000</v>
      </c>
      <c r="H90" s="56">
        <v>10000</v>
      </c>
      <c r="I90" s="56">
        <v>20000</v>
      </c>
      <c r="J90" s="56" t="str">
        <f t="shared" si="16"/>
        <v>正常</v>
      </c>
      <c r="K90" s="67">
        <f t="shared" si="11"/>
        <v>0.2</v>
      </c>
      <c r="L90" s="68">
        <f t="shared" si="13"/>
        <v>2</v>
      </c>
    </row>
    <row r="91" spans="1:12" s="34" customFormat="1" ht="26.1" customHeight="1">
      <c r="A91" s="136">
        <f t="shared" si="14"/>
        <v>79</v>
      </c>
      <c r="B91" s="140" t="s">
        <v>285</v>
      </c>
      <c r="C91" s="54" t="s">
        <v>155</v>
      </c>
      <c r="D91" s="134" t="s">
        <v>286</v>
      </c>
      <c r="E91" s="56">
        <v>71562</v>
      </c>
      <c r="F91" s="56">
        <v>17181</v>
      </c>
      <c r="G91" s="56">
        <v>46600</v>
      </c>
      <c r="H91" s="56">
        <v>11650</v>
      </c>
      <c r="I91" s="56">
        <v>1760</v>
      </c>
      <c r="J91" s="133" t="str">
        <f t="shared" ref="J91" si="17">IF(L91&gt;=0.5,"正常","滞后")</f>
        <v>滞后</v>
      </c>
      <c r="K91" s="67">
        <f t="shared" si="11"/>
        <v>3.7768240343347637E-2</v>
      </c>
      <c r="L91" s="68">
        <f>(I91+I92+I93+I94)/(H91+H92+H93+H94)</f>
        <v>0.35141616639759243</v>
      </c>
    </row>
    <row r="92" spans="1:12" s="34" customFormat="1" ht="26.1" customHeight="1">
      <c r="A92" s="137"/>
      <c r="B92" s="145"/>
      <c r="C92" s="58" t="s">
        <v>287</v>
      </c>
      <c r="D92" s="135"/>
      <c r="E92" s="56">
        <v>23650</v>
      </c>
      <c r="F92" s="56">
        <v>10000</v>
      </c>
      <c r="G92" s="56">
        <v>10000</v>
      </c>
      <c r="H92" s="56">
        <v>2500</v>
      </c>
      <c r="I92" s="56">
        <v>2540</v>
      </c>
      <c r="J92" s="133"/>
      <c r="K92" s="67">
        <f t="shared" si="11"/>
        <v>0.254</v>
      </c>
      <c r="L92" s="68"/>
    </row>
    <row r="93" spans="1:12" s="34" customFormat="1" ht="26.1" customHeight="1">
      <c r="A93" s="137"/>
      <c r="B93" s="145"/>
      <c r="C93" s="58" t="s">
        <v>288</v>
      </c>
      <c r="D93" s="135"/>
      <c r="E93" s="56">
        <v>12703</v>
      </c>
      <c r="F93" s="56">
        <v>5008</v>
      </c>
      <c r="G93" s="56">
        <v>6000</v>
      </c>
      <c r="H93" s="56">
        <v>1500</v>
      </c>
      <c r="I93" s="56">
        <v>1105</v>
      </c>
      <c r="J93" s="133"/>
      <c r="K93" s="67">
        <f t="shared" si="11"/>
        <v>0.18416666666666667</v>
      </c>
      <c r="L93" s="68"/>
    </row>
    <row r="94" spans="1:12" s="34" customFormat="1" ht="26.1" customHeight="1">
      <c r="A94" s="137"/>
      <c r="B94" s="141"/>
      <c r="C94" s="58" t="s">
        <v>289</v>
      </c>
      <c r="D94" s="135"/>
      <c r="E94" s="56">
        <v>3497</v>
      </c>
      <c r="F94" s="56">
        <v>2298</v>
      </c>
      <c r="G94" s="56">
        <v>1199</v>
      </c>
      <c r="H94" s="56">
        <v>299.75</v>
      </c>
      <c r="I94" s="56">
        <v>200</v>
      </c>
      <c r="J94" s="133"/>
      <c r="K94" s="67">
        <f t="shared" si="11"/>
        <v>0.16680567139282734</v>
      </c>
      <c r="L94" s="68"/>
    </row>
    <row r="95" spans="1:12" s="34" customFormat="1" ht="26.1" customHeight="1">
      <c r="A95" s="59">
        <f>A91+1</f>
        <v>80</v>
      </c>
      <c r="B95" s="63" t="s">
        <v>290</v>
      </c>
      <c r="C95" s="54" t="s">
        <v>155</v>
      </c>
      <c r="D95" s="55" t="s">
        <v>291</v>
      </c>
      <c r="E95" s="56">
        <v>123200</v>
      </c>
      <c r="F95" s="56">
        <v>60555</v>
      </c>
      <c r="G95" s="56">
        <v>24000</v>
      </c>
      <c r="H95" s="56">
        <v>6000</v>
      </c>
      <c r="I95" s="56">
        <v>3740</v>
      </c>
      <c r="J95" s="56" t="str">
        <f>IF(L95&gt;=0.5,"正常","滞后")</f>
        <v>正常</v>
      </c>
      <c r="K95" s="67">
        <f t="shared" si="11"/>
        <v>0.15583333333333332</v>
      </c>
      <c r="L95" s="68">
        <f t="shared" si="13"/>
        <v>0.62333333333333329</v>
      </c>
    </row>
    <row r="96" spans="1:12" s="34" customFormat="1" ht="26.1" customHeight="1">
      <c r="A96" s="59">
        <f>A95+1</f>
        <v>81</v>
      </c>
      <c r="B96" s="63" t="s">
        <v>290</v>
      </c>
      <c r="C96" s="54" t="s">
        <v>155</v>
      </c>
      <c r="D96" s="55" t="s">
        <v>292</v>
      </c>
      <c r="E96" s="56">
        <v>236204</v>
      </c>
      <c r="F96" s="56">
        <v>231537</v>
      </c>
      <c r="G96" s="56">
        <v>4667</v>
      </c>
      <c r="H96" s="56">
        <v>1166.75</v>
      </c>
      <c r="I96" s="56">
        <v>4027</v>
      </c>
      <c r="J96" s="56" t="str">
        <f t="shared" ref="J96:J100" si="18">IF(L96&gt;=0.5,"正常","滞后")</f>
        <v>正常</v>
      </c>
      <c r="K96" s="67">
        <f t="shared" si="11"/>
        <v>0.86286693807585169</v>
      </c>
      <c r="L96" s="68">
        <f t="shared" si="13"/>
        <v>3.4514677523034067</v>
      </c>
    </row>
    <row r="97" spans="1:12" s="34" customFormat="1" ht="33" customHeight="1">
      <c r="A97" s="59">
        <f>A96+1</f>
        <v>82</v>
      </c>
      <c r="B97" s="63" t="s">
        <v>290</v>
      </c>
      <c r="C97" s="58" t="s">
        <v>287</v>
      </c>
      <c r="D97" s="57" t="s">
        <v>293</v>
      </c>
      <c r="E97" s="56">
        <v>90113</v>
      </c>
      <c r="F97" s="56">
        <v>0</v>
      </c>
      <c r="G97" s="56">
        <v>40000</v>
      </c>
      <c r="H97" s="56" t="s">
        <v>196</v>
      </c>
      <c r="I97" s="56">
        <v>6000</v>
      </c>
      <c r="J97" s="56" t="str">
        <f t="shared" si="18"/>
        <v>正常</v>
      </c>
      <c r="K97" s="67">
        <f t="shared" si="11"/>
        <v>0.15</v>
      </c>
      <c r="L97" s="68">
        <v>1</v>
      </c>
    </row>
    <row r="98" spans="1:12" s="34" customFormat="1" ht="26.1" customHeight="1">
      <c r="A98" s="59">
        <f>A97+1</f>
        <v>83</v>
      </c>
      <c r="B98" s="63" t="s">
        <v>294</v>
      </c>
      <c r="C98" s="54" t="s">
        <v>155</v>
      </c>
      <c r="D98" s="57" t="s">
        <v>295</v>
      </c>
      <c r="E98" s="56">
        <v>297443</v>
      </c>
      <c r="F98" s="56">
        <v>50000</v>
      </c>
      <c r="G98" s="56">
        <v>40000</v>
      </c>
      <c r="H98" s="56">
        <v>10000</v>
      </c>
      <c r="I98" s="56">
        <v>11489</v>
      </c>
      <c r="J98" s="56" t="str">
        <f t="shared" si="18"/>
        <v>正常</v>
      </c>
      <c r="K98" s="67">
        <f t="shared" si="11"/>
        <v>0.28722500000000001</v>
      </c>
      <c r="L98" s="68">
        <f t="shared" si="13"/>
        <v>1.1489</v>
      </c>
    </row>
    <row r="99" spans="1:12" s="34" customFormat="1" ht="24" customHeight="1">
      <c r="A99" s="59">
        <f>A98+1</f>
        <v>84</v>
      </c>
      <c r="B99" s="63" t="s">
        <v>294</v>
      </c>
      <c r="C99" s="54" t="s">
        <v>155</v>
      </c>
      <c r="D99" s="55" t="s">
        <v>296</v>
      </c>
      <c r="E99" s="56">
        <v>374000</v>
      </c>
      <c r="F99" s="56">
        <v>286759.40000000002</v>
      </c>
      <c r="G99" s="56">
        <v>30000</v>
      </c>
      <c r="H99" s="56">
        <v>7500</v>
      </c>
      <c r="I99" s="56">
        <v>6865</v>
      </c>
      <c r="J99" s="56" t="str">
        <f t="shared" si="18"/>
        <v>正常</v>
      </c>
      <c r="K99" s="67">
        <f t="shared" si="11"/>
        <v>0.22883333333333333</v>
      </c>
      <c r="L99" s="68">
        <f t="shared" si="13"/>
        <v>0.91533333333333333</v>
      </c>
    </row>
    <row r="100" spans="1:12" s="34" customFormat="1" ht="24" customHeight="1">
      <c r="A100" s="59">
        <f>A99+1</f>
        <v>85</v>
      </c>
      <c r="B100" s="63" t="s">
        <v>294</v>
      </c>
      <c r="C100" s="54" t="s">
        <v>155</v>
      </c>
      <c r="D100" s="55" t="s">
        <v>297</v>
      </c>
      <c r="E100" s="56">
        <v>371812</v>
      </c>
      <c r="F100" s="56">
        <v>240413</v>
      </c>
      <c r="G100" s="56">
        <v>25000</v>
      </c>
      <c r="H100" s="56">
        <v>6250</v>
      </c>
      <c r="I100" s="56">
        <v>11544</v>
      </c>
      <c r="J100" s="56" t="str">
        <f t="shared" si="18"/>
        <v>正常</v>
      </c>
      <c r="K100" s="67">
        <f t="shared" si="11"/>
        <v>0.46176</v>
      </c>
      <c r="L100" s="68">
        <f t="shared" si="13"/>
        <v>1.84704</v>
      </c>
    </row>
    <row r="101" spans="1:12" s="34" customFormat="1" ht="24" customHeight="1">
      <c r="A101" s="59">
        <f t="shared" ref="A101:A131" si="19">A100+1</f>
        <v>86</v>
      </c>
      <c r="B101" s="63" t="s">
        <v>294</v>
      </c>
      <c r="C101" s="58" t="s">
        <v>298</v>
      </c>
      <c r="D101" s="55" t="s">
        <v>299</v>
      </c>
      <c r="E101" s="56">
        <v>17336</v>
      </c>
      <c r="F101" s="56">
        <v>3000</v>
      </c>
      <c r="G101" s="56">
        <v>7000</v>
      </c>
      <c r="H101" s="56">
        <v>500</v>
      </c>
      <c r="I101" s="56">
        <v>0</v>
      </c>
      <c r="J101" s="56" t="str">
        <f t="shared" ref="J101:J105" si="20">IF(L101&gt;=0.5,"正常","滞后")</f>
        <v>滞后</v>
      </c>
      <c r="K101" s="67">
        <f t="shared" si="11"/>
        <v>0</v>
      </c>
      <c r="L101" s="68">
        <f t="shared" si="13"/>
        <v>0</v>
      </c>
    </row>
    <row r="102" spans="1:12" s="34" customFormat="1" ht="24" customHeight="1">
      <c r="A102" s="59">
        <f t="shared" si="19"/>
        <v>87</v>
      </c>
      <c r="B102" s="63" t="s">
        <v>294</v>
      </c>
      <c r="C102" s="58" t="s">
        <v>298</v>
      </c>
      <c r="D102" s="55" t="s">
        <v>300</v>
      </c>
      <c r="E102" s="56">
        <v>8036</v>
      </c>
      <c r="F102" s="56">
        <v>2000</v>
      </c>
      <c r="G102" s="56">
        <v>3000</v>
      </c>
      <c r="H102" s="56">
        <v>750</v>
      </c>
      <c r="I102" s="56">
        <v>150</v>
      </c>
      <c r="J102" s="56" t="str">
        <f t="shared" si="20"/>
        <v>滞后</v>
      </c>
      <c r="K102" s="67">
        <f t="shared" si="11"/>
        <v>0.05</v>
      </c>
      <c r="L102" s="68">
        <f t="shared" si="13"/>
        <v>0.2</v>
      </c>
    </row>
    <row r="103" spans="1:12" s="34" customFormat="1" ht="24" customHeight="1">
      <c r="A103" s="59">
        <f t="shared" si="19"/>
        <v>88</v>
      </c>
      <c r="B103" s="63" t="s">
        <v>294</v>
      </c>
      <c r="C103" s="58" t="s">
        <v>301</v>
      </c>
      <c r="D103" s="55" t="s">
        <v>302</v>
      </c>
      <c r="E103" s="56">
        <v>6000</v>
      </c>
      <c r="F103" s="56">
        <v>0</v>
      </c>
      <c r="G103" s="56">
        <v>1000</v>
      </c>
      <c r="H103" s="56">
        <v>250</v>
      </c>
      <c r="I103" s="56">
        <v>250</v>
      </c>
      <c r="J103" s="56" t="str">
        <f t="shared" si="20"/>
        <v>正常</v>
      </c>
      <c r="K103" s="67">
        <f t="shared" si="11"/>
        <v>0.25</v>
      </c>
      <c r="L103" s="68">
        <f t="shared" si="13"/>
        <v>1</v>
      </c>
    </row>
    <row r="104" spans="1:12" s="34" customFormat="1" ht="24" customHeight="1">
      <c r="A104" s="59">
        <f t="shared" si="19"/>
        <v>89</v>
      </c>
      <c r="B104" s="63" t="s">
        <v>294</v>
      </c>
      <c r="C104" s="58" t="s">
        <v>301</v>
      </c>
      <c r="D104" s="55" t="s">
        <v>303</v>
      </c>
      <c r="E104" s="56">
        <v>210000</v>
      </c>
      <c r="F104" s="56">
        <v>59445.967299999997</v>
      </c>
      <c r="G104" s="56">
        <v>4000</v>
      </c>
      <c r="H104" s="56">
        <v>1000</v>
      </c>
      <c r="I104" s="56">
        <v>1670</v>
      </c>
      <c r="J104" s="56" t="str">
        <f t="shared" si="20"/>
        <v>正常</v>
      </c>
      <c r="K104" s="67">
        <f t="shared" si="11"/>
        <v>0.41749999999999998</v>
      </c>
      <c r="L104" s="68">
        <f t="shared" si="13"/>
        <v>1.67</v>
      </c>
    </row>
    <row r="105" spans="1:12" s="34" customFormat="1" ht="24" customHeight="1">
      <c r="A105" s="59">
        <f t="shared" si="19"/>
        <v>90</v>
      </c>
      <c r="B105" s="63" t="s">
        <v>294</v>
      </c>
      <c r="C105" s="58" t="s">
        <v>304</v>
      </c>
      <c r="D105" s="55" t="s">
        <v>305</v>
      </c>
      <c r="E105" s="56">
        <v>99732</v>
      </c>
      <c r="F105" s="56">
        <v>18163</v>
      </c>
      <c r="G105" s="56">
        <v>15000</v>
      </c>
      <c r="H105" s="56">
        <v>3750</v>
      </c>
      <c r="I105" s="56">
        <v>2680</v>
      </c>
      <c r="J105" s="56" t="str">
        <f t="shared" si="20"/>
        <v>正常</v>
      </c>
      <c r="K105" s="67">
        <f t="shared" si="11"/>
        <v>0.17866666666666667</v>
      </c>
      <c r="L105" s="68">
        <f t="shared" si="13"/>
        <v>0.71466666666666667</v>
      </c>
    </row>
    <row r="106" spans="1:12" s="34" customFormat="1" ht="24" customHeight="1">
      <c r="A106" s="59">
        <f t="shared" si="19"/>
        <v>91</v>
      </c>
      <c r="B106" s="63" t="s">
        <v>294</v>
      </c>
      <c r="C106" s="58" t="s">
        <v>304</v>
      </c>
      <c r="D106" s="55" t="s">
        <v>306</v>
      </c>
      <c r="E106" s="56">
        <v>38264</v>
      </c>
      <c r="F106" s="56">
        <v>7950</v>
      </c>
      <c r="G106" s="56">
        <v>4000</v>
      </c>
      <c r="H106" s="56">
        <v>1000</v>
      </c>
      <c r="I106" s="56">
        <v>1000</v>
      </c>
      <c r="J106" s="56" t="str">
        <f t="shared" ref="J106:J110" si="21">IF(L106&gt;=0.5,"正常","滞后")</f>
        <v>正常</v>
      </c>
      <c r="K106" s="67">
        <f t="shared" si="11"/>
        <v>0.25</v>
      </c>
      <c r="L106" s="68">
        <f t="shared" si="13"/>
        <v>1</v>
      </c>
    </row>
    <row r="107" spans="1:12" s="34" customFormat="1" ht="24" customHeight="1">
      <c r="A107" s="59">
        <f t="shared" si="19"/>
        <v>92</v>
      </c>
      <c r="B107" s="63" t="s">
        <v>294</v>
      </c>
      <c r="C107" s="58" t="s">
        <v>307</v>
      </c>
      <c r="D107" s="55" t="s">
        <v>308</v>
      </c>
      <c r="E107" s="56">
        <v>364000</v>
      </c>
      <c r="F107" s="56">
        <v>48806.7</v>
      </c>
      <c r="G107" s="56">
        <v>7000</v>
      </c>
      <c r="H107" s="56">
        <v>1750</v>
      </c>
      <c r="I107" s="56">
        <v>1606</v>
      </c>
      <c r="J107" s="56" t="str">
        <f t="shared" si="21"/>
        <v>正常</v>
      </c>
      <c r="K107" s="67">
        <f t="shared" si="11"/>
        <v>0.22942857142857143</v>
      </c>
      <c r="L107" s="68">
        <f t="shared" si="13"/>
        <v>0.9177142857142857</v>
      </c>
    </row>
    <row r="108" spans="1:12" s="34" customFormat="1" ht="32.1" customHeight="1">
      <c r="A108" s="59">
        <f t="shared" si="19"/>
        <v>93</v>
      </c>
      <c r="B108" s="63" t="s">
        <v>294</v>
      </c>
      <c r="C108" s="58" t="s">
        <v>309</v>
      </c>
      <c r="D108" s="57" t="s">
        <v>310</v>
      </c>
      <c r="E108" s="56">
        <v>8000</v>
      </c>
      <c r="F108" s="56">
        <v>1380</v>
      </c>
      <c r="G108" s="56">
        <v>2000</v>
      </c>
      <c r="H108" s="56">
        <v>500</v>
      </c>
      <c r="I108" s="56">
        <v>85</v>
      </c>
      <c r="J108" s="56" t="str">
        <f t="shared" si="21"/>
        <v>滞后</v>
      </c>
      <c r="K108" s="67">
        <f t="shared" si="11"/>
        <v>4.2500000000000003E-2</v>
      </c>
      <c r="L108" s="68">
        <f t="shared" si="13"/>
        <v>0.17</v>
      </c>
    </row>
    <row r="109" spans="1:12" s="34" customFormat="1" ht="26.1" customHeight="1">
      <c r="A109" s="59">
        <f t="shared" si="19"/>
        <v>94</v>
      </c>
      <c r="B109" s="63" t="s">
        <v>294</v>
      </c>
      <c r="C109" s="58" t="s">
        <v>309</v>
      </c>
      <c r="D109" s="55" t="s">
        <v>311</v>
      </c>
      <c r="E109" s="56">
        <v>184636</v>
      </c>
      <c r="F109" s="56">
        <v>68336</v>
      </c>
      <c r="G109" s="56">
        <v>8000</v>
      </c>
      <c r="H109" s="56">
        <v>2000</v>
      </c>
      <c r="I109" s="56">
        <v>10621</v>
      </c>
      <c r="J109" s="56" t="str">
        <f t="shared" si="21"/>
        <v>正常</v>
      </c>
      <c r="K109" s="67">
        <f t="shared" si="11"/>
        <v>1.3276250000000001</v>
      </c>
      <c r="L109" s="68">
        <f t="shared" si="13"/>
        <v>5.3105000000000002</v>
      </c>
    </row>
    <row r="110" spans="1:12" s="34" customFormat="1" ht="26.1" customHeight="1">
      <c r="A110" s="59">
        <f t="shared" si="19"/>
        <v>95</v>
      </c>
      <c r="B110" s="63" t="s">
        <v>294</v>
      </c>
      <c r="C110" s="58" t="s">
        <v>309</v>
      </c>
      <c r="D110" s="55" t="s">
        <v>312</v>
      </c>
      <c r="E110" s="56">
        <v>115579</v>
      </c>
      <c r="F110" s="56">
        <v>10045</v>
      </c>
      <c r="G110" s="56">
        <v>25000</v>
      </c>
      <c r="H110" s="56">
        <v>2500</v>
      </c>
      <c r="I110" s="56">
        <v>0</v>
      </c>
      <c r="J110" s="56" t="str">
        <f t="shared" si="21"/>
        <v>滞后</v>
      </c>
      <c r="K110" s="67">
        <f t="shared" si="11"/>
        <v>0</v>
      </c>
      <c r="L110" s="68">
        <f t="shared" si="13"/>
        <v>0</v>
      </c>
    </row>
    <row r="111" spans="1:12" s="34" customFormat="1" ht="26.1" customHeight="1">
      <c r="A111" s="59">
        <f t="shared" si="19"/>
        <v>96</v>
      </c>
      <c r="B111" s="63" t="s">
        <v>294</v>
      </c>
      <c r="C111" s="58" t="s">
        <v>313</v>
      </c>
      <c r="D111" s="57" t="s">
        <v>314</v>
      </c>
      <c r="E111" s="56">
        <v>153000</v>
      </c>
      <c r="F111" s="56">
        <v>66168</v>
      </c>
      <c r="G111" s="56">
        <v>40000</v>
      </c>
      <c r="H111" s="56">
        <v>10000</v>
      </c>
      <c r="I111" s="56">
        <v>8581.24</v>
      </c>
      <c r="J111" s="56" t="str">
        <f t="shared" ref="J111:J131" si="22">IF(L111&gt;=0.5,"正常","滞后")</f>
        <v>正常</v>
      </c>
      <c r="K111" s="67">
        <f t="shared" si="11"/>
        <v>0.214531</v>
      </c>
      <c r="L111" s="68">
        <f t="shared" si="13"/>
        <v>0.858124</v>
      </c>
    </row>
    <row r="112" spans="1:12" s="34" customFormat="1" ht="26.1" customHeight="1">
      <c r="A112" s="59">
        <f t="shared" si="19"/>
        <v>97</v>
      </c>
      <c r="B112" s="63" t="s">
        <v>294</v>
      </c>
      <c r="C112" s="58" t="s">
        <v>315</v>
      </c>
      <c r="D112" s="57" t="s">
        <v>316</v>
      </c>
      <c r="E112" s="56">
        <v>88000</v>
      </c>
      <c r="F112" s="56">
        <v>14100</v>
      </c>
      <c r="G112" s="56">
        <v>15000</v>
      </c>
      <c r="H112" s="56">
        <v>3750</v>
      </c>
      <c r="I112" s="56">
        <v>2591</v>
      </c>
      <c r="J112" s="56" t="str">
        <f t="shared" si="22"/>
        <v>正常</v>
      </c>
      <c r="K112" s="67">
        <f t="shared" si="11"/>
        <v>0.17273333333333332</v>
      </c>
      <c r="L112" s="68">
        <f t="shared" si="13"/>
        <v>0.69093333333333329</v>
      </c>
    </row>
    <row r="113" spans="1:12" s="34" customFormat="1" ht="24" customHeight="1">
      <c r="A113" s="59">
        <f t="shared" si="19"/>
        <v>98</v>
      </c>
      <c r="B113" s="63" t="s">
        <v>294</v>
      </c>
      <c r="C113" s="58" t="s">
        <v>317</v>
      </c>
      <c r="D113" s="55" t="s">
        <v>318</v>
      </c>
      <c r="E113" s="56">
        <v>170000</v>
      </c>
      <c r="F113" s="56">
        <v>12400</v>
      </c>
      <c r="G113" s="56">
        <v>10000</v>
      </c>
      <c r="H113" s="56">
        <v>2500</v>
      </c>
      <c r="I113" s="56">
        <v>1000</v>
      </c>
      <c r="J113" s="56" t="str">
        <f t="shared" si="22"/>
        <v>滞后</v>
      </c>
      <c r="K113" s="67">
        <f t="shared" si="11"/>
        <v>0.1</v>
      </c>
      <c r="L113" s="68">
        <f t="shared" si="13"/>
        <v>0.4</v>
      </c>
    </row>
    <row r="114" spans="1:12" s="34" customFormat="1" ht="24" customHeight="1">
      <c r="A114" s="59">
        <f t="shared" si="19"/>
        <v>99</v>
      </c>
      <c r="B114" s="63" t="s">
        <v>294</v>
      </c>
      <c r="C114" s="58" t="s">
        <v>317</v>
      </c>
      <c r="D114" s="55" t="s">
        <v>319</v>
      </c>
      <c r="E114" s="56">
        <v>70000</v>
      </c>
      <c r="F114" s="56">
        <v>46393.9591</v>
      </c>
      <c r="G114" s="56">
        <v>10000</v>
      </c>
      <c r="H114" s="56">
        <v>2500</v>
      </c>
      <c r="I114" s="56">
        <v>262</v>
      </c>
      <c r="J114" s="56" t="str">
        <f t="shared" si="22"/>
        <v>滞后</v>
      </c>
      <c r="K114" s="67">
        <f t="shared" si="11"/>
        <v>2.6200000000000001E-2</v>
      </c>
      <c r="L114" s="68">
        <f t="shared" si="13"/>
        <v>0.1048</v>
      </c>
    </row>
    <row r="115" spans="1:12" s="34" customFormat="1" ht="24" customHeight="1">
      <c r="A115" s="59">
        <f t="shared" si="19"/>
        <v>100</v>
      </c>
      <c r="B115" s="63" t="s">
        <v>320</v>
      </c>
      <c r="C115" s="54" t="s">
        <v>155</v>
      </c>
      <c r="D115" s="55" t="s">
        <v>321</v>
      </c>
      <c r="E115" s="56">
        <v>77000</v>
      </c>
      <c r="F115" s="56">
        <v>30000</v>
      </c>
      <c r="G115" s="56">
        <v>15000</v>
      </c>
      <c r="H115" s="56">
        <v>3750</v>
      </c>
      <c r="I115" s="56">
        <v>1430</v>
      </c>
      <c r="J115" s="56" t="str">
        <f t="shared" si="22"/>
        <v>滞后</v>
      </c>
      <c r="K115" s="67">
        <f t="shared" si="11"/>
        <v>9.5333333333333339E-2</v>
      </c>
      <c r="L115" s="68">
        <f t="shared" si="13"/>
        <v>0.38133333333333336</v>
      </c>
    </row>
    <row r="116" spans="1:12" s="34" customFormat="1" ht="29.1" customHeight="1">
      <c r="A116" s="59">
        <f t="shared" si="19"/>
        <v>101</v>
      </c>
      <c r="B116" s="63" t="s">
        <v>320</v>
      </c>
      <c r="C116" s="58" t="s">
        <v>322</v>
      </c>
      <c r="D116" s="57" t="s">
        <v>323</v>
      </c>
      <c r="E116" s="56">
        <v>76724</v>
      </c>
      <c r="F116" s="56">
        <v>43140</v>
      </c>
      <c r="G116" s="56">
        <v>10000</v>
      </c>
      <c r="H116" s="56">
        <v>2500</v>
      </c>
      <c r="I116" s="56">
        <v>3440</v>
      </c>
      <c r="J116" s="56" t="str">
        <f t="shared" si="22"/>
        <v>正常</v>
      </c>
      <c r="K116" s="67">
        <f t="shared" si="11"/>
        <v>0.34399999999999997</v>
      </c>
      <c r="L116" s="68">
        <f t="shared" si="13"/>
        <v>1.3759999999999999</v>
      </c>
    </row>
    <row r="117" spans="1:12" s="34" customFormat="1" ht="24" customHeight="1">
      <c r="A117" s="59">
        <f t="shared" si="19"/>
        <v>102</v>
      </c>
      <c r="B117" s="63" t="s">
        <v>320</v>
      </c>
      <c r="C117" s="58" t="s">
        <v>322</v>
      </c>
      <c r="D117" s="55" t="s">
        <v>324</v>
      </c>
      <c r="E117" s="56">
        <v>47680</v>
      </c>
      <c r="F117" s="56">
        <v>15200</v>
      </c>
      <c r="G117" s="56">
        <v>6000</v>
      </c>
      <c r="H117" s="56">
        <v>1500</v>
      </c>
      <c r="I117" s="56">
        <v>1500</v>
      </c>
      <c r="J117" s="56" t="str">
        <f t="shared" si="22"/>
        <v>正常</v>
      </c>
      <c r="K117" s="67">
        <f t="shared" si="11"/>
        <v>0.25</v>
      </c>
      <c r="L117" s="68">
        <f t="shared" si="13"/>
        <v>1</v>
      </c>
    </row>
    <row r="118" spans="1:12" s="34" customFormat="1" ht="24" customHeight="1">
      <c r="A118" s="59">
        <f t="shared" si="19"/>
        <v>103</v>
      </c>
      <c r="B118" s="63" t="s">
        <v>320</v>
      </c>
      <c r="C118" s="58" t="s">
        <v>322</v>
      </c>
      <c r="D118" s="55" t="s">
        <v>325</v>
      </c>
      <c r="E118" s="56">
        <v>44243.6</v>
      </c>
      <c r="F118" s="56">
        <v>0</v>
      </c>
      <c r="G118" s="56">
        <v>7000</v>
      </c>
      <c r="H118" s="56" t="s">
        <v>196</v>
      </c>
      <c r="I118" s="56">
        <v>0</v>
      </c>
      <c r="J118" s="56" t="str">
        <f t="shared" si="22"/>
        <v>正常</v>
      </c>
      <c r="K118" s="67">
        <f t="shared" si="11"/>
        <v>0</v>
      </c>
      <c r="L118" s="68">
        <v>1</v>
      </c>
    </row>
    <row r="119" spans="1:12" s="34" customFormat="1" ht="24" customHeight="1">
      <c r="A119" s="59">
        <f t="shared" si="19"/>
        <v>104</v>
      </c>
      <c r="B119" s="63" t="s">
        <v>320</v>
      </c>
      <c r="C119" s="58" t="s">
        <v>326</v>
      </c>
      <c r="D119" s="55" t="s">
        <v>327</v>
      </c>
      <c r="E119" s="56">
        <v>16800</v>
      </c>
      <c r="F119" s="56">
        <v>10367</v>
      </c>
      <c r="G119" s="56">
        <v>6378</v>
      </c>
      <c r="H119" s="56">
        <v>1594.5</v>
      </c>
      <c r="I119" s="56">
        <v>1215</v>
      </c>
      <c r="J119" s="56" t="str">
        <f t="shared" si="22"/>
        <v>正常</v>
      </c>
      <c r="K119" s="67">
        <f t="shared" si="11"/>
        <v>0.19049858889934149</v>
      </c>
      <c r="L119" s="68">
        <f t="shared" si="13"/>
        <v>0.76199435559736595</v>
      </c>
    </row>
    <row r="120" spans="1:12" s="34" customFormat="1" ht="24" customHeight="1">
      <c r="A120" s="59">
        <f t="shared" si="19"/>
        <v>105</v>
      </c>
      <c r="B120" s="63" t="s">
        <v>320</v>
      </c>
      <c r="C120" s="58" t="s">
        <v>326</v>
      </c>
      <c r="D120" s="55" t="s">
        <v>328</v>
      </c>
      <c r="E120" s="56">
        <v>145518.25</v>
      </c>
      <c r="F120" s="56">
        <v>9833</v>
      </c>
      <c r="G120" s="56">
        <v>25000</v>
      </c>
      <c r="H120" s="56">
        <v>6250</v>
      </c>
      <c r="I120" s="56">
        <v>4638</v>
      </c>
      <c r="J120" s="56" t="str">
        <f t="shared" si="22"/>
        <v>正常</v>
      </c>
      <c r="K120" s="67">
        <f t="shared" si="11"/>
        <v>0.18551999999999999</v>
      </c>
      <c r="L120" s="68">
        <f t="shared" si="13"/>
        <v>0.74207999999999996</v>
      </c>
    </row>
    <row r="121" spans="1:12" s="34" customFormat="1" ht="24" customHeight="1">
      <c r="A121" s="59">
        <f t="shared" si="19"/>
        <v>106</v>
      </c>
      <c r="B121" s="63" t="s">
        <v>320</v>
      </c>
      <c r="C121" s="58" t="s">
        <v>329</v>
      </c>
      <c r="D121" s="55" t="s">
        <v>330</v>
      </c>
      <c r="E121" s="56">
        <v>75000</v>
      </c>
      <c r="F121" s="56">
        <v>27050</v>
      </c>
      <c r="G121" s="56">
        <v>11500</v>
      </c>
      <c r="H121" s="56">
        <v>2875</v>
      </c>
      <c r="I121" s="56">
        <v>2500</v>
      </c>
      <c r="J121" s="56" t="str">
        <f t="shared" si="22"/>
        <v>正常</v>
      </c>
      <c r="K121" s="67">
        <f t="shared" si="11"/>
        <v>0.21739130434782608</v>
      </c>
      <c r="L121" s="68">
        <f t="shared" si="13"/>
        <v>0.86956521739130432</v>
      </c>
    </row>
    <row r="122" spans="1:12" s="34" customFormat="1" ht="24" customHeight="1">
      <c r="A122" s="59">
        <f t="shared" si="19"/>
        <v>107</v>
      </c>
      <c r="B122" s="63" t="s">
        <v>320</v>
      </c>
      <c r="C122" s="58" t="s">
        <v>329</v>
      </c>
      <c r="D122" s="55" t="s">
        <v>331</v>
      </c>
      <c r="E122" s="56">
        <v>9500</v>
      </c>
      <c r="F122" s="56">
        <v>0</v>
      </c>
      <c r="G122" s="56">
        <v>5000</v>
      </c>
      <c r="H122" s="56" t="s">
        <v>196</v>
      </c>
      <c r="I122" s="56">
        <v>0</v>
      </c>
      <c r="J122" s="56" t="str">
        <f t="shared" si="22"/>
        <v>正常</v>
      </c>
      <c r="K122" s="67">
        <f t="shared" si="11"/>
        <v>0</v>
      </c>
      <c r="L122" s="68">
        <v>1</v>
      </c>
    </row>
    <row r="123" spans="1:12" s="34" customFormat="1" ht="24" customHeight="1">
      <c r="A123" s="59">
        <f t="shared" si="19"/>
        <v>108</v>
      </c>
      <c r="B123" s="63" t="s">
        <v>320</v>
      </c>
      <c r="C123" s="58" t="s">
        <v>332</v>
      </c>
      <c r="D123" s="55" t="s">
        <v>333</v>
      </c>
      <c r="E123" s="56">
        <v>191000</v>
      </c>
      <c r="F123" s="56">
        <v>75000</v>
      </c>
      <c r="G123" s="56">
        <v>40000</v>
      </c>
      <c r="H123" s="56">
        <v>10000</v>
      </c>
      <c r="I123" s="56">
        <v>10000</v>
      </c>
      <c r="J123" s="56" t="str">
        <f t="shared" si="22"/>
        <v>正常</v>
      </c>
      <c r="K123" s="67">
        <f t="shared" si="11"/>
        <v>0.25</v>
      </c>
      <c r="L123" s="68">
        <f t="shared" si="13"/>
        <v>1</v>
      </c>
    </row>
    <row r="124" spans="1:12" s="34" customFormat="1" ht="24" customHeight="1">
      <c r="A124" s="59">
        <f t="shared" si="19"/>
        <v>109</v>
      </c>
      <c r="B124" s="63" t="s">
        <v>320</v>
      </c>
      <c r="C124" s="58" t="s">
        <v>332</v>
      </c>
      <c r="D124" s="55" t="s">
        <v>334</v>
      </c>
      <c r="E124" s="56">
        <v>60878</v>
      </c>
      <c r="F124" s="56">
        <v>35620</v>
      </c>
      <c r="G124" s="56">
        <v>5000</v>
      </c>
      <c r="H124" s="56">
        <v>1250</v>
      </c>
      <c r="I124" s="56">
        <v>400</v>
      </c>
      <c r="J124" s="56" t="str">
        <f t="shared" si="22"/>
        <v>滞后</v>
      </c>
      <c r="K124" s="67">
        <f t="shared" si="11"/>
        <v>0.08</v>
      </c>
      <c r="L124" s="68">
        <f t="shared" si="13"/>
        <v>0.32</v>
      </c>
    </row>
    <row r="125" spans="1:12" s="34" customFormat="1" ht="24" customHeight="1">
      <c r="A125" s="59">
        <f t="shared" si="19"/>
        <v>110</v>
      </c>
      <c r="B125" s="63" t="s">
        <v>320</v>
      </c>
      <c r="C125" s="58" t="s">
        <v>335</v>
      </c>
      <c r="D125" s="55" t="s">
        <v>336</v>
      </c>
      <c r="E125" s="56">
        <v>152104</v>
      </c>
      <c r="F125" s="56">
        <v>24798</v>
      </c>
      <c r="G125" s="56">
        <v>20000</v>
      </c>
      <c r="H125" s="56">
        <v>5000</v>
      </c>
      <c r="I125" s="56">
        <v>5050</v>
      </c>
      <c r="J125" s="56" t="str">
        <f t="shared" si="22"/>
        <v>正常</v>
      </c>
      <c r="K125" s="67">
        <f t="shared" si="11"/>
        <v>0.2525</v>
      </c>
      <c r="L125" s="68">
        <f t="shared" si="13"/>
        <v>1.01</v>
      </c>
    </row>
    <row r="126" spans="1:12" s="34" customFormat="1" ht="18" customHeight="1">
      <c r="A126" s="59">
        <f t="shared" si="19"/>
        <v>111</v>
      </c>
      <c r="B126" s="63" t="s">
        <v>320</v>
      </c>
      <c r="C126" s="58" t="s">
        <v>335</v>
      </c>
      <c r="D126" s="55" t="s">
        <v>337</v>
      </c>
      <c r="E126" s="56">
        <v>55181</v>
      </c>
      <c r="F126" s="56">
        <v>18626</v>
      </c>
      <c r="G126" s="56">
        <v>10000</v>
      </c>
      <c r="H126" s="56">
        <v>2500</v>
      </c>
      <c r="I126" s="56">
        <v>2885.4</v>
      </c>
      <c r="J126" s="56" t="str">
        <f t="shared" si="22"/>
        <v>正常</v>
      </c>
      <c r="K126" s="67">
        <f t="shared" si="11"/>
        <v>0.28854000000000002</v>
      </c>
      <c r="L126" s="68">
        <f t="shared" si="13"/>
        <v>1.1541600000000001</v>
      </c>
    </row>
    <row r="127" spans="1:12" s="34" customFormat="1" ht="18" customHeight="1">
      <c r="A127" s="59">
        <f t="shared" si="19"/>
        <v>112</v>
      </c>
      <c r="B127" s="63" t="s">
        <v>320</v>
      </c>
      <c r="C127" s="58" t="s">
        <v>338</v>
      </c>
      <c r="D127" s="55" t="s">
        <v>339</v>
      </c>
      <c r="E127" s="56">
        <v>58000</v>
      </c>
      <c r="F127" s="56">
        <v>47731</v>
      </c>
      <c r="G127" s="56">
        <v>8000</v>
      </c>
      <c r="H127" s="56">
        <v>2000</v>
      </c>
      <c r="I127" s="56">
        <v>4300</v>
      </c>
      <c r="J127" s="56" t="str">
        <f t="shared" si="22"/>
        <v>正常</v>
      </c>
      <c r="K127" s="67">
        <f t="shared" si="11"/>
        <v>0.53749999999999998</v>
      </c>
      <c r="L127" s="68">
        <f t="shared" si="13"/>
        <v>2.15</v>
      </c>
    </row>
    <row r="128" spans="1:12" s="34" customFormat="1" ht="26.1" customHeight="1">
      <c r="A128" s="59">
        <f t="shared" si="19"/>
        <v>113</v>
      </c>
      <c r="B128" s="63" t="s">
        <v>320</v>
      </c>
      <c r="C128" s="58" t="s">
        <v>340</v>
      </c>
      <c r="D128" s="57" t="s">
        <v>341</v>
      </c>
      <c r="E128" s="56">
        <v>30058</v>
      </c>
      <c r="F128" s="56">
        <v>19520</v>
      </c>
      <c r="G128" s="56">
        <v>4500</v>
      </c>
      <c r="H128" s="56">
        <v>1125</v>
      </c>
      <c r="I128" s="56">
        <v>1130</v>
      </c>
      <c r="J128" s="56" t="str">
        <f t="shared" si="22"/>
        <v>正常</v>
      </c>
      <c r="K128" s="67">
        <f t="shared" si="11"/>
        <v>0.25111111111111112</v>
      </c>
      <c r="L128" s="68">
        <f t="shared" si="13"/>
        <v>1.0044444444444445</v>
      </c>
    </row>
    <row r="129" spans="1:12" s="34" customFormat="1" ht="18" customHeight="1">
      <c r="A129" s="59">
        <f t="shared" si="19"/>
        <v>114</v>
      </c>
      <c r="B129" s="63" t="s">
        <v>320</v>
      </c>
      <c r="C129" s="58" t="s">
        <v>342</v>
      </c>
      <c r="D129" s="55" t="s">
        <v>343</v>
      </c>
      <c r="E129" s="56">
        <v>57629</v>
      </c>
      <c r="F129" s="56">
        <v>44909</v>
      </c>
      <c r="G129" s="56">
        <v>10000</v>
      </c>
      <c r="H129" s="56">
        <v>2500</v>
      </c>
      <c r="I129" s="56">
        <v>1972</v>
      </c>
      <c r="J129" s="56" t="str">
        <f t="shared" si="22"/>
        <v>正常</v>
      </c>
      <c r="K129" s="67">
        <f t="shared" si="11"/>
        <v>0.19719999999999999</v>
      </c>
      <c r="L129" s="68">
        <f t="shared" si="13"/>
        <v>0.78879999999999995</v>
      </c>
    </row>
    <row r="130" spans="1:12" s="34" customFormat="1" ht="26.1" customHeight="1">
      <c r="A130" s="59">
        <f t="shared" si="19"/>
        <v>115</v>
      </c>
      <c r="B130" s="63" t="s">
        <v>320</v>
      </c>
      <c r="C130" s="58" t="s">
        <v>342</v>
      </c>
      <c r="D130" s="55" t="s">
        <v>344</v>
      </c>
      <c r="E130" s="56">
        <v>42440</v>
      </c>
      <c r="F130" s="56">
        <v>12087</v>
      </c>
      <c r="G130" s="56">
        <v>6000</v>
      </c>
      <c r="H130" s="56">
        <v>1500</v>
      </c>
      <c r="I130" s="56">
        <v>1910</v>
      </c>
      <c r="J130" s="56" t="str">
        <f t="shared" si="22"/>
        <v>正常</v>
      </c>
      <c r="K130" s="67">
        <f t="shared" si="11"/>
        <v>0.31833333333333336</v>
      </c>
      <c r="L130" s="68">
        <f t="shared" si="13"/>
        <v>1.2733333333333334</v>
      </c>
    </row>
    <row r="131" spans="1:12" ht="26.1" customHeight="1">
      <c r="A131" s="60">
        <f t="shared" si="19"/>
        <v>116</v>
      </c>
      <c r="B131" s="71" t="s">
        <v>345</v>
      </c>
      <c r="C131" s="58" t="s">
        <v>346</v>
      </c>
      <c r="D131" s="57" t="s">
        <v>347</v>
      </c>
      <c r="E131" s="56">
        <v>59000</v>
      </c>
      <c r="F131" s="56">
        <v>0</v>
      </c>
      <c r="G131" s="56">
        <v>15129</v>
      </c>
      <c r="H131" s="56" t="s">
        <v>196</v>
      </c>
      <c r="I131" s="56">
        <v>0</v>
      </c>
      <c r="J131" s="56" t="str">
        <f t="shared" si="22"/>
        <v>正常</v>
      </c>
      <c r="K131" s="72"/>
      <c r="L131" s="68">
        <v>1</v>
      </c>
    </row>
  </sheetData>
  <mergeCells count="33">
    <mergeCell ref="A2:J2"/>
    <mergeCell ref="I3:J3"/>
    <mergeCell ref="G4:J4"/>
    <mergeCell ref="A6:D6"/>
    <mergeCell ref="A4:A5"/>
    <mergeCell ref="C4:C5"/>
    <mergeCell ref="D4:D5"/>
    <mergeCell ref="E4:E5"/>
    <mergeCell ref="F4:F5"/>
    <mergeCell ref="A91:A94"/>
    <mergeCell ref="B4:B5"/>
    <mergeCell ref="B33:B34"/>
    <mergeCell ref="B37:B38"/>
    <mergeCell ref="B52:B53"/>
    <mergeCell ref="B54:B55"/>
    <mergeCell ref="B70:B72"/>
    <mergeCell ref="B91:B94"/>
    <mergeCell ref="A33:A34"/>
    <mergeCell ref="A37:A38"/>
    <mergeCell ref="A52:A53"/>
    <mergeCell ref="A54:A55"/>
    <mergeCell ref="A70:A72"/>
    <mergeCell ref="D33:D34"/>
    <mergeCell ref="D37:D38"/>
    <mergeCell ref="D52:D53"/>
    <mergeCell ref="D70:D72"/>
    <mergeCell ref="D91:D94"/>
    <mergeCell ref="J91:J94"/>
    <mergeCell ref="J33:J34"/>
    <mergeCell ref="J37:J38"/>
    <mergeCell ref="J52:J53"/>
    <mergeCell ref="J54:J55"/>
    <mergeCell ref="J70:J72"/>
  </mergeCells>
  <phoneticPr fontId="86" type="noConversion"/>
  <conditionalFormatting sqref="J7:J33 J35:J37 J39:J52 J54 J56:J70 J73:J91 J95:J131">
    <cfRule type="cellIs" dxfId="96" priority="1" operator="equal">
      <formula>"滞后"</formula>
    </cfRule>
  </conditionalFormatting>
  <printOptions horizontalCentered="1"/>
  <pageMargins left="0.51181102362204722" right="0.51181102362204722" top="0.74803149606299213" bottom="0.74803149606299213" header="0.31496062992125984" footer="0.31496062992125984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139"/>
  <sheetViews>
    <sheetView view="pageBreakPreview" zoomScaleNormal="100" zoomScaleSheetLayoutView="100" workbookViewId="0">
      <pane ySplit="3" topLeftCell="A133" activePane="bottomLeft" state="frozen"/>
      <selection pane="bottomLeft" activeCell="D18" sqref="D18"/>
    </sheetView>
  </sheetViews>
  <sheetFormatPr defaultColWidth="9" defaultRowHeight="13.5"/>
  <cols>
    <col min="1" max="1" width="5.75" style="14" customWidth="1"/>
    <col min="2" max="2" width="6.5" style="15" customWidth="1"/>
    <col min="3" max="3" width="6.75" style="14" customWidth="1"/>
    <col min="4" max="4" width="32.625" style="14" customWidth="1"/>
    <col min="5" max="5" width="7.875" style="14" customWidth="1"/>
    <col min="6" max="6" width="13.375" style="14" customWidth="1"/>
    <col min="7" max="7" width="11.875" style="14" customWidth="1"/>
    <col min="8" max="8" width="7.75" style="15" customWidth="1"/>
    <col min="9" max="9" width="9" style="16" hidden="1" customWidth="1"/>
    <col min="10" max="16384" width="9" style="16"/>
  </cols>
  <sheetData>
    <row r="1" spans="1:9" ht="21" customHeight="1">
      <c r="A1" s="155" t="s">
        <v>352</v>
      </c>
      <c r="B1" s="156"/>
      <c r="C1" s="155"/>
    </row>
    <row r="2" spans="1:9" ht="36" customHeight="1">
      <c r="A2" s="157" t="s">
        <v>353</v>
      </c>
      <c r="B2" s="158"/>
      <c r="C2" s="157"/>
      <c r="D2" s="157"/>
      <c r="E2" s="157"/>
      <c r="F2" s="157"/>
      <c r="G2" s="157"/>
      <c r="H2" s="158"/>
    </row>
    <row r="3" spans="1:9" s="11" customFormat="1" ht="36.75" customHeight="1">
      <c r="A3" s="17" t="s">
        <v>140</v>
      </c>
      <c r="B3" s="18" t="s">
        <v>354</v>
      </c>
      <c r="C3" s="17" t="s">
        <v>355</v>
      </c>
      <c r="D3" s="17" t="s">
        <v>143</v>
      </c>
      <c r="E3" s="17" t="s">
        <v>356</v>
      </c>
      <c r="F3" s="17" t="s">
        <v>149</v>
      </c>
      <c r="G3" s="17" t="s">
        <v>357</v>
      </c>
      <c r="H3" s="116" t="s">
        <v>749</v>
      </c>
      <c r="I3" s="30" t="s">
        <v>358</v>
      </c>
    </row>
    <row r="4" spans="1:9" s="12" customFormat="1" ht="26.1" customHeight="1">
      <c r="A4" s="19">
        <v>1</v>
      </c>
      <c r="B4" s="20" t="s">
        <v>348</v>
      </c>
      <c r="C4" s="21" t="s">
        <v>155</v>
      </c>
      <c r="D4" s="22" t="s">
        <v>359</v>
      </c>
      <c r="E4" s="23">
        <v>6</v>
      </c>
      <c r="F4" s="20" t="s">
        <v>351</v>
      </c>
      <c r="G4" s="20" t="s">
        <v>360</v>
      </c>
      <c r="H4" s="20" t="s">
        <v>361</v>
      </c>
      <c r="I4" s="12" t="s">
        <v>362</v>
      </c>
    </row>
    <row r="5" spans="1:9" s="12" customFormat="1" ht="26.1" customHeight="1">
      <c r="A5" s="19">
        <f>A4+1</f>
        <v>2</v>
      </c>
      <c r="B5" s="20" t="s">
        <v>348</v>
      </c>
      <c r="C5" s="21" t="s">
        <v>155</v>
      </c>
      <c r="D5" s="24" t="s">
        <v>363</v>
      </c>
      <c r="E5" s="23">
        <v>17</v>
      </c>
      <c r="F5" s="20" t="s">
        <v>351</v>
      </c>
      <c r="G5" s="20" t="s">
        <v>364</v>
      </c>
      <c r="H5" s="20" t="s">
        <v>361</v>
      </c>
      <c r="I5" s="12" t="s">
        <v>365</v>
      </c>
    </row>
    <row r="6" spans="1:9" s="12" customFormat="1" ht="26.1" customHeight="1">
      <c r="A6" s="19">
        <f t="shared" ref="A6:A69" si="0">A5+1</f>
        <v>3</v>
      </c>
      <c r="B6" s="20" t="s">
        <v>348</v>
      </c>
      <c r="C6" s="21" t="s">
        <v>155</v>
      </c>
      <c r="D6" s="24" t="s">
        <v>366</v>
      </c>
      <c r="E6" s="23">
        <v>1.9992000000000001</v>
      </c>
      <c r="F6" s="20" t="s">
        <v>351</v>
      </c>
      <c r="G6" s="25" t="s">
        <v>367</v>
      </c>
      <c r="H6" s="20" t="s">
        <v>361</v>
      </c>
      <c r="I6" s="12" t="s">
        <v>368</v>
      </c>
    </row>
    <row r="7" spans="1:9" s="12" customFormat="1" ht="26.1" customHeight="1">
      <c r="A7" s="19">
        <f t="shared" si="0"/>
        <v>4</v>
      </c>
      <c r="B7" s="20" t="s">
        <v>348</v>
      </c>
      <c r="C7" s="21" t="s">
        <v>155</v>
      </c>
      <c r="D7" s="24" t="s">
        <v>369</v>
      </c>
      <c r="E7" s="23">
        <v>1.792</v>
      </c>
      <c r="F7" s="20" t="s">
        <v>351</v>
      </c>
      <c r="G7" s="20" t="s">
        <v>370</v>
      </c>
      <c r="H7" s="20" t="s">
        <v>361</v>
      </c>
      <c r="I7" s="12" t="s">
        <v>365</v>
      </c>
    </row>
    <row r="8" spans="1:9" s="12" customFormat="1" ht="26.1" customHeight="1">
      <c r="A8" s="19">
        <f t="shared" si="0"/>
        <v>5</v>
      </c>
      <c r="B8" s="20" t="s">
        <v>348</v>
      </c>
      <c r="C8" s="21" t="s">
        <v>155</v>
      </c>
      <c r="D8" s="24" t="s">
        <v>371</v>
      </c>
      <c r="E8" s="23">
        <v>3</v>
      </c>
      <c r="F8" s="26" t="s">
        <v>372</v>
      </c>
      <c r="G8" s="20" t="s">
        <v>364</v>
      </c>
      <c r="H8" s="20" t="s">
        <v>361</v>
      </c>
      <c r="I8" s="12" t="s">
        <v>365</v>
      </c>
    </row>
    <row r="9" spans="1:9" s="12" customFormat="1" ht="26.1" customHeight="1">
      <c r="A9" s="19">
        <f t="shared" si="0"/>
        <v>6</v>
      </c>
      <c r="B9" s="20" t="s">
        <v>348</v>
      </c>
      <c r="C9" s="21" t="s">
        <v>155</v>
      </c>
      <c r="D9" s="24" t="s">
        <v>373</v>
      </c>
      <c r="E9" s="23">
        <v>61.25</v>
      </c>
      <c r="F9" s="26" t="s">
        <v>372</v>
      </c>
      <c r="G9" s="20" t="s">
        <v>374</v>
      </c>
      <c r="H9" s="20" t="s">
        <v>361</v>
      </c>
      <c r="I9" s="12" t="s">
        <v>365</v>
      </c>
    </row>
    <row r="10" spans="1:9" s="12" customFormat="1" ht="26.1" customHeight="1">
      <c r="A10" s="19">
        <f t="shared" si="0"/>
        <v>7</v>
      </c>
      <c r="B10" s="20" t="s">
        <v>348</v>
      </c>
      <c r="C10" s="21" t="s">
        <v>375</v>
      </c>
      <c r="D10" s="22" t="s">
        <v>376</v>
      </c>
      <c r="E10" s="23">
        <v>15</v>
      </c>
      <c r="F10" s="26" t="s">
        <v>372</v>
      </c>
      <c r="G10" s="26" t="s">
        <v>377</v>
      </c>
      <c r="H10" s="20" t="s">
        <v>378</v>
      </c>
      <c r="I10" s="12" t="s">
        <v>365</v>
      </c>
    </row>
    <row r="11" spans="1:9" s="12" customFormat="1" ht="26.1" customHeight="1">
      <c r="A11" s="19">
        <f t="shared" si="0"/>
        <v>8</v>
      </c>
      <c r="B11" s="20" t="s">
        <v>348</v>
      </c>
      <c r="C11" s="21" t="s">
        <v>379</v>
      </c>
      <c r="D11" s="24" t="s">
        <v>380</v>
      </c>
      <c r="E11" s="23">
        <v>42.36</v>
      </c>
      <c r="F11" s="20" t="s">
        <v>351</v>
      </c>
      <c r="G11" s="25" t="s">
        <v>381</v>
      </c>
      <c r="H11" s="20" t="s">
        <v>361</v>
      </c>
      <c r="I11" s="12" t="s">
        <v>365</v>
      </c>
    </row>
    <row r="12" spans="1:9" s="12" customFormat="1" ht="26.1" customHeight="1">
      <c r="A12" s="19">
        <f t="shared" si="0"/>
        <v>9</v>
      </c>
      <c r="B12" s="20" t="s">
        <v>348</v>
      </c>
      <c r="C12" s="21" t="s">
        <v>349</v>
      </c>
      <c r="D12" s="24" t="s">
        <v>350</v>
      </c>
      <c r="E12" s="23">
        <v>27.098700000000001</v>
      </c>
      <c r="F12" s="20" t="s">
        <v>351</v>
      </c>
      <c r="G12" s="20" t="s">
        <v>382</v>
      </c>
      <c r="H12" s="20" t="s">
        <v>361</v>
      </c>
      <c r="I12" s="12" t="s">
        <v>368</v>
      </c>
    </row>
    <row r="13" spans="1:9" s="12" customFormat="1" ht="26.1" customHeight="1">
      <c r="A13" s="19">
        <f t="shared" si="0"/>
        <v>10</v>
      </c>
      <c r="B13" s="20" t="s">
        <v>348</v>
      </c>
      <c r="C13" s="21" t="s">
        <v>349</v>
      </c>
      <c r="D13" s="24" t="s">
        <v>383</v>
      </c>
      <c r="E13" s="23">
        <v>18</v>
      </c>
      <c r="F13" s="26" t="s">
        <v>372</v>
      </c>
      <c r="G13" s="20" t="s">
        <v>364</v>
      </c>
      <c r="H13" s="20" t="s">
        <v>361</v>
      </c>
      <c r="I13" s="12" t="s">
        <v>365</v>
      </c>
    </row>
    <row r="14" spans="1:9" s="12" customFormat="1" ht="42" customHeight="1">
      <c r="A14" s="19">
        <f t="shared" si="0"/>
        <v>11</v>
      </c>
      <c r="B14" s="20" t="s">
        <v>348</v>
      </c>
      <c r="C14" s="21" t="s">
        <v>384</v>
      </c>
      <c r="D14" s="24" t="s">
        <v>385</v>
      </c>
      <c r="E14" s="23">
        <v>15</v>
      </c>
      <c r="F14" s="26" t="s">
        <v>386</v>
      </c>
      <c r="G14" s="20" t="s">
        <v>360</v>
      </c>
      <c r="H14" s="20" t="s">
        <v>361</v>
      </c>
      <c r="I14" s="12" t="s">
        <v>387</v>
      </c>
    </row>
    <row r="15" spans="1:9" s="12" customFormat="1" ht="26.1" customHeight="1">
      <c r="A15" s="19">
        <f t="shared" si="0"/>
        <v>12</v>
      </c>
      <c r="B15" s="20" t="s">
        <v>348</v>
      </c>
      <c r="C15" s="21" t="s">
        <v>388</v>
      </c>
      <c r="D15" s="27" t="s">
        <v>389</v>
      </c>
      <c r="E15" s="23">
        <v>18.989999999999998</v>
      </c>
      <c r="F15" s="20" t="s">
        <v>351</v>
      </c>
      <c r="G15" s="25" t="s">
        <v>390</v>
      </c>
      <c r="H15" s="20" t="s">
        <v>361</v>
      </c>
      <c r="I15" s="12" t="s">
        <v>365</v>
      </c>
    </row>
    <row r="16" spans="1:9" s="12" customFormat="1" ht="26.1" customHeight="1">
      <c r="A16" s="19">
        <f t="shared" si="0"/>
        <v>13</v>
      </c>
      <c r="B16" s="20" t="s">
        <v>391</v>
      </c>
      <c r="C16" s="21" t="s">
        <v>155</v>
      </c>
      <c r="D16" s="24" t="s">
        <v>392</v>
      </c>
      <c r="E16" s="23">
        <v>33</v>
      </c>
      <c r="F16" s="20" t="s">
        <v>351</v>
      </c>
      <c r="G16" s="25" t="s">
        <v>393</v>
      </c>
      <c r="H16" s="20" t="s">
        <v>361</v>
      </c>
      <c r="I16" s="12" t="s">
        <v>394</v>
      </c>
    </row>
    <row r="17" spans="1:9" s="12" customFormat="1" ht="26.1" customHeight="1">
      <c r="A17" s="19">
        <f t="shared" si="0"/>
        <v>14</v>
      </c>
      <c r="B17" s="20" t="s">
        <v>391</v>
      </c>
      <c r="C17" s="21" t="s">
        <v>395</v>
      </c>
      <c r="D17" s="24" t="s">
        <v>396</v>
      </c>
      <c r="E17" s="23">
        <v>6.6</v>
      </c>
      <c r="F17" s="26" t="s">
        <v>397</v>
      </c>
      <c r="G17" s="28" t="s">
        <v>398</v>
      </c>
      <c r="H17" s="20" t="s">
        <v>378</v>
      </c>
      <c r="I17" s="12" t="s">
        <v>399</v>
      </c>
    </row>
    <row r="18" spans="1:9" s="12" customFormat="1" ht="26.1" customHeight="1">
      <c r="A18" s="19">
        <f t="shared" si="0"/>
        <v>15</v>
      </c>
      <c r="B18" s="20" t="s">
        <v>391</v>
      </c>
      <c r="C18" s="21" t="s">
        <v>400</v>
      </c>
      <c r="D18" s="24" t="s">
        <v>401</v>
      </c>
      <c r="E18" s="23">
        <v>37.32</v>
      </c>
      <c r="F18" s="20" t="s">
        <v>351</v>
      </c>
      <c r="G18" s="26" t="s">
        <v>402</v>
      </c>
      <c r="H18" s="20" t="s">
        <v>378</v>
      </c>
      <c r="I18" s="12" t="s">
        <v>403</v>
      </c>
    </row>
    <row r="19" spans="1:9" s="12" customFormat="1" ht="26.1" customHeight="1">
      <c r="A19" s="19">
        <f t="shared" si="0"/>
        <v>16</v>
      </c>
      <c r="B19" s="20" t="s">
        <v>404</v>
      </c>
      <c r="C19" s="21" t="s">
        <v>155</v>
      </c>
      <c r="D19" s="22" t="s">
        <v>405</v>
      </c>
      <c r="E19" s="23">
        <v>19</v>
      </c>
      <c r="F19" s="20" t="s">
        <v>351</v>
      </c>
      <c r="G19" s="20" t="s">
        <v>364</v>
      </c>
      <c r="H19" s="20" t="s">
        <v>361</v>
      </c>
      <c r="I19" s="12" t="s">
        <v>365</v>
      </c>
    </row>
    <row r="20" spans="1:9" s="12" customFormat="1" ht="26.1" customHeight="1">
      <c r="A20" s="19">
        <f t="shared" si="0"/>
        <v>17</v>
      </c>
      <c r="B20" s="20" t="s">
        <v>404</v>
      </c>
      <c r="C20" s="21" t="s">
        <v>406</v>
      </c>
      <c r="D20" s="24" t="s">
        <v>407</v>
      </c>
      <c r="E20" s="23">
        <v>5.3</v>
      </c>
      <c r="F20" s="26" t="s">
        <v>372</v>
      </c>
      <c r="G20" s="20" t="s">
        <v>408</v>
      </c>
      <c r="H20" s="20" t="s">
        <v>361</v>
      </c>
      <c r="I20" s="12" t="s">
        <v>365</v>
      </c>
    </row>
    <row r="21" spans="1:9" s="12" customFormat="1" ht="26.1" customHeight="1">
      <c r="A21" s="19">
        <f t="shared" si="0"/>
        <v>18</v>
      </c>
      <c r="B21" s="20" t="s">
        <v>404</v>
      </c>
      <c r="C21" s="21" t="s">
        <v>409</v>
      </c>
      <c r="D21" s="24" t="s">
        <v>410</v>
      </c>
      <c r="E21" s="23">
        <v>2.5</v>
      </c>
      <c r="F21" s="26" t="s">
        <v>372</v>
      </c>
      <c r="G21" s="25" t="s">
        <v>411</v>
      </c>
      <c r="H21" s="20" t="s">
        <v>361</v>
      </c>
      <c r="I21" s="12" t="s">
        <v>365</v>
      </c>
    </row>
    <row r="22" spans="1:9" s="12" customFormat="1" ht="26.1" customHeight="1">
      <c r="A22" s="19">
        <f t="shared" si="0"/>
        <v>19</v>
      </c>
      <c r="B22" s="20" t="s">
        <v>404</v>
      </c>
      <c r="C22" s="21" t="s">
        <v>409</v>
      </c>
      <c r="D22" s="24" t="s">
        <v>412</v>
      </c>
      <c r="E22" s="23">
        <v>3</v>
      </c>
      <c r="F22" s="26" t="s">
        <v>372</v>
      </c>
      <c r="G22" s="25" t="s">
        <v>411</v>
      </c>
      <c r="H22" s="20" t="s">
        <v>361</v>
      </c>
      <c r="I22" s="12" t="s">
        <v>365</v>
      </c>
    </row>
    <row r="23" spans="1:9" s="12" customFormat="1" ht="26.1" customHeight="1">
      <c r="A23" s="19">
        <f t="shared" si="0"/>
        <v>20</v>
      </c>
      <c r="B23" s="20" t="s">
        <v>404</v>
      </c>
      <c r="C23" s="21" t="s">
        <v>409</v>
      </c>
      <c r="D23" s="24" t="s">
        <v>413</v>
      </c>
      <c r="E23" s="23">
        <v>6</v>
      </c>
      <c r="F23" s="26" t="s">
        <v>372</v>
      </c>
      <c r="G23" s="25" t="s">
        <v>411</v>
      </c>
      <c r="H23" s="20" t="s">
        <v>361</v>
      </c>
      <c r="I23" s="12" t="s">
        <v>365</v>
      </c>
    </row>
    <row r="24" spans="1:9" s="12" customFormat="1" ht="26.1" customHeight="1">
      <c r="A24" s="19">
        <f t="shared" si="0"/>
        <v>21</v>
      </c>
      <c r="B24" s="20" t="s">
        <v>404</v>
      </c>
      <c r="C24" s="21" t="s">
        <v>409</v>
      </c>
      <c r="D24" s="24" t="s">
        <v>414</v>
      </c>
      <c r="E24" s="23">
        <v>3</v>
      </c>
      <c r="F24" s="26" t="s">
        <v>372</v>
      </c>
      <c r="G24" s="25" t="s">
        <v>411</v>
      </c>
      <c r="H24" s="20" t="s">
        <v>361</v>
      </c>
      <c r="I24" s="12" t="s">
        <v>365</v>
      </c>
    </row>
    <row r="25" spans="1:9" s="12" customFormat="1" ht="26.1" customHeight="1">
      <c r="A25" s="19">
        <f t="shared" si="0"/>
        <v>22</v>
      </c>
      <c r="B25" s="20" t="s">
        <v>404</v>
      </c>
      <c r="C25" s="21" t="s">
        <v>409</v>
      </c>
      <c r="D25" s="24" t="s">
        <v>415</v>
      </c>
      <c r="E25" s="23">
        <v>5</v>
      </c>
      <c r="F25" s="20" t="s">
        <v>416</v>
      </c>
      <c r="G25" s="26" t="s">
        <v>417</v>
      </c>
      <c r="H25" s="20" t="s">
        <v>361</v>
      </c>
      <c r="I25" s="12" t="s">
        <v>418</v>
      </c>
    </row>
    <row r="26" spans="1:9" s="12" customFormat="1" ht="26.1" customHeight="1">
      <c r="A26" s="19">
        <f t="shared" si="0"/>
        <v>23</v>
      </c>
      <c r="B26" s="20" t="s">
        <v>404</v>
      </c>
      <c r="C26" s="21" t="s">
        <v>419</v>
      </c>
      <c r="D26" s="24" t="s">
        <v>420</v>
      </c>
      <c r="E26" s="23">
        <v>8</v>
      </c>
      <c r="F26" s="20" t="s">
        <v>351</v>
      </c>
      <c r="G26" s="25" t="s">
        <v>411</v>
      </c>
      <c r="H26" s="20" t="s">
        <v>361</v>
      </c>
      <c r="I26" s="12" t="s">
        <v>365</v>
      </c>
    </row>
    <row r="27" spans="1:9" s="12" customFormat="1" ht="26.1" customHeight="1">
      <c r="A27" s="19">
        <f t="shared" si="0"/>
        <v>24</v>
      </c>
      <c r="B27" s="20" t="s">
        <v>404</v>
      </c>
      <c r="C27" s="21" t="s">
        <v>419</v>
      </c>
      <c r="D27" s="24" t="s">
        <v>421</v>
      </c>
      <c r="E27" s="23">
        <v>4</v>
      </c>
      <c r="F27" s="20" t="s">
        <v>351</v>
      </c>
      <c r="G27" s="26" t="s">
        <v>422</v>
      </c>
      <c r="H27" s="20" t="s">
        <v>361</v>
      </c>
      <c r="I27" s="12" t="s">
        <v>365</v>
      </c>
    </row>
    <row r="28" spans="1:9" s="12" customFormat="1" ht="30.95" customHeight="1">
      <c r="A28" s="19">
        <f t="shared" si="0"/>
        <v>25</v>
      </c>
      <c r="B28" s="20" t="s">
        <v>404</v>
      </c>
      <c r="C28" s="21" t="s">
        <v>419</v>
      </c>
      <c r="D28" s="22" t="s">
        <v>423</v>
      </c>
      <c r="E28" s="23">
        <v>4.2</v>
      </c>
      <c r="F28" s="26" t="s">
        <v>372</v>
      </c>
      <c r="G28" s="26" t="s">
        <v>424</v>
      </c>
      <c r="H28" s="20" t="s">
        <v>361</v>
      </c>
      <c r="I28" s="12" t="s">
        <v>365</v>
      </c>
    </row>
    <row r="29" spans="1:9" s="12" customFormat="1" ht="26.1" customHeight="1">
      <c r="A29" s="19">
        <f t="shared" si="0"/>
        <v>26</v>
      </c>
      <c r="B29" s="20" t="s">
        <v>404</v>
      </c>
      <c r="C29" s="21" t="s">
        <v>419</v>
      </c>
      <c r="D29" s="24" t="s">
        <v>425</v>
      </c>
      <c r="E29" s="23">
        <v>5.9</v>
      </c>
      <c r="F29" s="20" t="s">
        <v>426</v>
      </c>
      <c r="G29" s="20" t="s">
        <v>427</v>
      </c>
      <c r="H29" s="20" t="s">
        <v>361</v>
      </c>
      <c r="I29" s="12" t="s">
        <v>428</v>
      </c>
    </row>
    <row r="30" spans="1:9" s="12" customFormat="1" ht="26.1" customHeight="1">
      <c r="A30" s="19">
        <f t="shared" si="0"/>
        <v>27</v>
      </c>
      <c r="B30" s="20" t="s">
        <v>404</v>
      </c>
      <c r="C30" s="21" t="s">
        <v>419</v>
      </c>
      <c r="D30" s="24" t="s">
        <v>429</v>
      </c>
      <c r="E30" s="23">
        <v>2.5</v>
      </c>
      <c r="F30" s="26" t="s">
        <v>372</v>
      </c>
      <c r="G30" s="25" t="s">
        <v>411</v>
      </c>
      <c r="H30" s="20" t="s">
        <v>361</v>
      </c>
      <c r="I30" s="12" t="s">
        <v>365</v>
      </c>
    </row>
    <row r="31" spans="1:9" s="12" customFormat="1" ht="26.1" customHeight="1">
      <c r="A31" s="19">
        <f t="shared" si="0"/>
        <v>28</v>
      </c>
      <c r="B31" s="20" t="s">
        <v>404</v>
      </c>
      <c r="C31" s="21" t="s">
        <v>419</v>
      </c>
      <c r="D31" s="24" t="s">
        <v>430</v>
      </c>
      <c r="E31" s="23">
        <v>3.3</v>
      </c>
      <c r="F31" s="26" t="s">
        <v>372</v>
      </c>
      <c r="G31" s="25" t="s">
        <v>411</v>
      </c>
      <c r="H31" s="20" t="s">
        <v>361</v>
      </c>
      <c r="I31" s="12" t="s">
        <v>365</v>
      </c>
    </row>
    <row r="32" spans="1:9" s="12" customFormat="1" ht="26.1" customHeight="1">
      <c r="A32" s="19">
        <f t="shared" si="0"/>
        <v>29</v>
      </c>
      <c r="B32" s="20" t="s">
        <v>404</v>
      </c>
      <c r="C32" s="21" t="s">
        <v>431</v>
      </c>
      <c r="D32" s="24" t="s">
        <v>432</v>
      </c>
      <c r="E32" s="23">
        <v>2.2000000000000002</v>
      </c>
      <c r="F32" s="26" t="s">
        <v>372</v>
      </c>
      <c r="G32" s="29" t="s">
        <v>433</v>
      </c>
      <c r="H32" s="25" t="s">
        <v>434</v>
      </c>
      <c r="I32" s="12" t="s">
        <v>365</v>
      </c>
    </row>
    <row r="33" spans="1:9" s="12" customFormat="1" ht="26.1" customHeight="1">
      <c r="A33" s="19">
        <f t="shared" si="0"/>
        <v>30</v>
      </c>
      <c r="B33" s="20" t="s">
        <v>404</v>
      </c>
      <c r="C33" s="21" t="s">
        <v>431</v>
      </c>
      <c r="D33" s="24" t="s">
        <v>435</v>
      </c>
      <c r="E33" s="23">
        <v>10</v>
      </c>
      <c r="F33" s="20" t="s">
        <v>351</v>
      </c>
      <c r="G33" s="20" t="s">
        <v>436</v>
      </c>
      <c r="H33" s="20" t="s">
        <v>361</v>
      </c>
      <c r="I33" s="12" t="s">
        <v>362</v>
      </c>
    </row>
    <row r="34" spans="1:9" s="12" customFormat="1" ht="26.1" customHeight="1">
      <c r="A34" s="19">
        <f t="shared" si="0"/>
        <v>31</v>
      </c>
      <c r="B34" s="20" t="s">
        <v>404</v>
      </c>
      <c r="C34" s="21" t="s">
        <v>437</v>
      </c>
      <c r="D34" s="24" t="s">
        <v>438</v>
      </c>
      <c r="E34" s="23">
        <v>6.11</v>
      </c>
      <c r="F34" s="26" t="s">
        <v>372</v>
      </c>
      <c r="G34" s="25" t="s">
        <v>411</v>
      </c>
      <c r="H34" s="20" t="s">
        <v>361</v>
      </c>
      <c r="I34" s="12" t="s">
        <v>365</v>
      </c>
    </row>
    <row r="35" spans="1:9" s="12" customFormat="1" ht="26.1" customHeight="1">
      <c r="A35" s="19">
        <f t="shared" si="0"/>
        <v>32</v>
      </c>
      <c r="B35" s="20" t="s">
        <v>404</v>
      </c>
      <c r="C35" s="21" t="s">
        <v>439</v>
      </c>
      <c r="D35" s="24" t="s">
        <v>440</v>
      </c>
      <c r="E35" s="23">
        <v>2</v>
      </c>
      <c r="F35" s="26" t="s">
        <v>372</v>
      </c>
      <c r="G35" s="25" t="s">
        <v>411</v>
      </c>
      <c r="H35" s="20" t="s">
        <v>361</v>
      </c>
      <c r="I35" s="12" t="s">
        <v>365</v>
      </c>
    </row>
    <row r="36" spans="1:9" s="12" customFormat="1" ht="32.1" customHeight="1">
      <c r="A36" s="19">
        <f t="shared" si="0"/>
        <v>33</v>
      </c>
      <c r="B36" s="20" t="s">
        <v>404</v>
      </c>
      <c r="C36" s="21" t="s">
        <v>439</v>
      </c>
      <c r="D36" s="22" t="s">
        <v>441</v>
      </c>
      <c r="E36" s="23">
        <v>4.74</v>
      </c>
      <c r="F36" s="26" t="s">
        <v>372</v>
      </c>
      <c r="G36" s="25" t="s">
        <v>411</v>
      </c>
      <c r="H36" s="20" t="s">
        <v>361</v>
      </c>
      <c r="I36" s="12" t="s">
        <v>365</v>
      </c>
    </row>
    <row r="37" spans="1:9" s="12" customFormat="1" ht="26.1" customHeight="1">
      <c r="A37" s="19">
        <f t="shared" si="0"/>
        <v>34</v>
      </c>
      <c r="B37" s="20" t="s">
        <v>404</v>
      </c>
      <c r="C37" s="21" t="s">
        <v>442</v>
      </c>
      <c r="D37" s="24" t="s">
        <v>443</v>
      </c>
      <c r="E37" s="23">
        <v>15.28</v>
      </c>
      <c r="F37" s="20" t="s">
        <v>351</v>
      </c>
      <c r="G37" s="20" t="s">
        <v>360</v>
      </c>
      <c r="H37" s="20" t="s">
        <v>361</v>
      </c>
      <c r="I37" s="12" t="s">
        <v>394</v>
      </c>
    </row>
    <row r="38" spans="1:9" s="12" customFormat="1" ht="26.1" customHeight="1">
      <c r="A38" s="19">
        <f t="shared" si="0"/>
        <v>35</v>
      </c>
      <c r="B38" s="20" t="s">
        <v>404</v>
      </c>
      <c r="C38" s="21" t="s">
        <v>442</v>
      </c>
      <c r="D38" s="24" t="s">
        <v>444</v>
      </c>
      <c r="E38" s="23">
        <v>7.2</v>
      </c>
      <c r="F38" s="26" t="s">
        <v>372</v>
      </c>
      <c r="G38" s="28" t="s">
        <v>398</v>
      </c>
      <c r="H38" s="25" t="s">
        <v>434</v>
      </c>
      <c r="I38" s="12" t="s">
        <v>365</v>
      </c>
    </row>
    <row r="39" spans="1:9" s="12" customFormat="1" ht="26.1" customHeight="1">
      <c r="A39" s="19">
        <f t="shared" si="0"/>
        <v>36</v>
      </c>
      <c r="B39" s="20" t="s">
        <v>404</v>
      </c>
      <c r="C39" s="21" t="s">
        <v>445</v>
      </c>
      <c r="D39" s="24" t="s">
        <v>446</v>
      </c>
      <c r="E39" s="23">
        <v>5.8</v>
      </c>
      <c r="F39" s="26" t="s">
        <v>372</v>
      </c>
      <c r="G39" s="26" t="s">
        <v>424</v>
      </c>
      <c r="H39" s="20" t="s">
        <v>361</v>
      </c>
      <c r="I39" s="12" t="s">
        <v>365</v>
      </c>
    </row>
    <row r="40" spans="1:9" s="12" customFormat="1" ht="26.1" customHeight="1">
      <c r="A40" s="19">
        <f t="shared" si="0"/>
        <v>37</v>
      </c>
      <c r="B40" s="20" t="s">
        <v>404</v>
      </c>
      <c r="C40" s="21" t="s">
        <v>445</v>
      </c>
      <c r="D40" s="24" t="s">
        <v>447</v>
      </c>
      <c r="E40" s="23">
        <v>30.8</v>
      </c>
      <c r="F40" s="26" t="s">
        <v>372</v>
      </c>
      <c r="G40" s="25" t="s">
        <v>411</v>
      </c>
      <c r="H40" s="20" t="s">
        <v>361</v>
      </c>
      <c r="I40" s="12" t="s">
        <v>365</v>
      </c>
    </row>
    <row r="41" spans="1:9" s="12" customFormat="1" ht="26.1" customHeight="1">
      <c r="A41" s="19">
        <f t="shared" si="0"/>
        <v>38</v>
      </c>
      <c r="B41" s="20" t="s">
        <v>448</v>
      </c>
      <c r="C41" s="21" t="s">
        <v>155</v>
      </c>
      <c r="D41" s="24" t="s">
        <v>449</v>
      </c>
      <c r="E41" s="23">
        <v>16.2</v>
      </c>
      <c r="F41" s="20" t="s">
        <v>351</v>
      </c>
      <c r="G41" s="20" t="s">
        <v>450</v>
      </c>
      <c r="H41" s="20" t="s">
        <v>361</v>
      </c>
      <c r="I41" s="12" t="s">
        <v>451</v>
      </c>
    </row>
    <row r="42" spans="1:9" s="12" customFormat="1" ht="26.1" customHeight="1">
      <c r="A42" s="19">
        <f t="shared" si="0"/>
        <v>39</v>
      </c>
      <c r="B42" s="20" t="s">
        <v>448</v>
      </c>
      <c r="C42" s="21" t="s">
        <v>452</v>
      </c>
      <c r="D42" s="24" t="s">
        <v>453</v>
      </c>
      <c r="E42" s="23">
        <v>20.010000000000002</v>
      </c>
      <c r="F42" s="20" t="s">
        <v>351</v>
      </c>
      <c r="G42" s="25" t="s">
        <v>367</v>
      </c>
      <c r="H42" s="20" t="s">
        <v>361</v>
      </c>
      <c r="I42" s="12" t="s">
        <v>368</v>
      </c>
    </row>
    <row r="43" spans="1:9" s="12" customFormat="1" ht="26.1" customHeight="1">
      <c r="A43" s="19">
        <f t="shared" si="0"/>
        <v>40</v>
      </c>
      <c r="B43" s="20" t="s">
        <v>448</v>
      </c>
      <c r="C43" s="21" t="s">
        <v>454</v>
      </c>
      <c r="D43" s="24" t="s">
        <v>455</v>
      </c>
      <c r="E43" s="23">
        <v>55</v>
      </c>
      <c r="F43" s="20" t="s">
        <v>416</v>
      </c>
      <c r="G43" s="26" t="s">
        <v>456</v>
      </c>
      <c r="H43" s="20" t="s">
        <v>361</v>
      </c>
      <c r="I43" s="12" t="s">
        <v>457</v>
      </c>
    </row>
    <row r="44" spans="1:9" s="12" customFormat="1" ht="26.1" customHeight="1">
      <c r="A44" s="19">
        <f t="shared" si="0"/>
        <v>41</v>
      </c>
      <c r="B44" s="20" t="s">
        <v>448</v>
      </c>
      <c r="C44" s="21" t="s">
        <v>454</v>
      </c>
      <c r="D44" s="24" t="s">
        <v>458</v>
      </c>
      <c r="E44" s="23">
        <v>12</v>
      </c>
      <c r="F44" s="26" t="s">
        <v>372</v>
      </c>
      <c r="G44" s="26" t="s">
        <v>459</v>
      </c>
      <c r="H44" s="20" t="s">
        <v>361</v>
      </c>
      <c r="I44" s="12" t="s">
        <v>365</v>
      </c>
    </row>
    <row r="45" spans="1:9" s="12" customFormat="1" ht="36.950000000000003" customHeight="1">
      <c r="A45" s="19">
        <f t="shared" si="0"/>
        <v>42</v>
      </c>
      <c r="B45" s="20" t="s">
        <v>460</v>
      </c>
      <c r="C45" s="21" t="s">
        <v>155</v>
      </c>
      <c r="D45" s="24" t="s">
        <v>461</v>
      </c>
      <c r="E45" s="23">
        <v>14</v>
      </c>
      <c r="F45" s="26" t="s">
        <v>462</v>
      </c>
      <c r="G45" s="20" t="s">
        <v>463</v>
      </c>
      <c r="H45" s="20" t="s">
        <v>361</v>
      </c>
      <c r="I45" s="12" t="s">
        <v>464</v>
      </c>
    </row>
    <row r="46" spans="1:9" ht="26.1" customHeight="1">
      <c r="A46" s="19">
        <f t="shared" si="0"/>
        <v>43</v>
      </c>
      <c r="B46" s="20" t="s">
        <v>460</v>
      </c>
      <c r="C46" s="21" t="s">
        <v>155</v>
      </c>
      <c r="D46" s="24" t="s">
        <v>465</v>
      </c>
      <c r="E46" s="23">
        <v>1.1599999999999999</v>
      </c>
      <c r="F46" s="26" t="s">
        <v>372</v>
      </c>
      <c r="G46" s="20" t="s">
        <v>466</v>
      </c>
      <c r="H46" s="20" t="s">
        <v>361</v>
      </c>
      <c r="I46" s="16" t="s">
        <v>365</v>
      </c>
    </row>
    <row r="47" spans="1:9" ht="30" customHeight="1">
      <c r="A47" s="19">
        <f t="shared" si="0"/>
        <v>44</v>
      </c>
      <c r="B47" s="20" t="s">
        <v>460</v>
      </c>
      <c r="C47" s="21" t="s">
        <v>155</v>
      </c>
      <c r="D47" s="22" t="s">
        <v>467</v>
      </c>
      <c r="E47" s="23">
        <v>7</v>
      </c>
      <c r="F47" s="20" t="s">
        <v>468</v>
      </c>
      <c r="G47" s="28" t="s">
        <v>398</v>
      </c>
      <c r="H47" s="25" t="s">
        <v>434</v>
      </c>
      <c r="I47" s="16" t="s">
        <v>469</v>
      </c>
    </row>
    <row r="48" spans="1:9" ht="30" customHeight="1">
      <c r="A48" s="19">
        <f t="shared" si="0"/>
        <v>45</v>
      </c>
      <c r="B48" s="20" t="s">
        <v>460</v>
      </c>
      <c r="C48" s="21" t="s">
        <v>155</v>
      </c>
      <c r="D48" s="22" t="s">
        <v>470</v>
      </c>
      <c r="E48" s="23">
        <v>21.6</v>
      </c>
      <c r="F48" s="26" t="s">
        <v>471</v>
      </c>
      <c r="G48" s="20" t="s">
        <v>436</v>
      </c>
      <c r="H48" s="20" t="s">
        <v>361</v>
      </c>
      <c r="I48" s="16" t="s">
        <v>365</v>
      </c>
    </row>
    <row r="49" spans="1:9" ht="30" customHeight="1">
      <c r="A49" s="19">
        <f t="shared" si="0"/>
        <v>46</v>
      </c>
      <c r="B49" s="20" t="s">
        <v>460</v>
      </c>
      <c r="C49" s="21" t="s">
        <v>155</v>
      </c>
      <c r="D49" s="22" t="s">
        <v>472</v>
      </c>
      <c r="E49" s="23">
        <v>10</v>
      </c>
      <c r="F49" s="26" t="s">
        <v>372</v>
      </c>
      <c r="G49" s="20" t="s">
        <v>473</v>
      </c>
      <c r="H49" s="20" t="s">
        <v>361</v>
      </c>
      <c r="I49" s="16" t="s">
        <v>365</v>
      </c>
    </row>
    <row r="50" spans="1:9" ht="26.1" customHeight="1">
      <c r="A50" s="19">
        <f t="shared" si="0"/>
        <v>47</v>
      </c>
      <c r="B50" s="20" t="s">
        <v>460</v>
      </c>
      <c r="C50" s="21" t="s">
        <v>155</v>
      </c>
      <c r="D50" s="24" t="s">
        <v>474</v>
      </c>
      <c r="E50" s="23">
        <v>66.2</v>
      </c>
      <c r="F50" s="20" t="s">
        <v>475</v>
      </c>
      <c r="G50" s="20" t="s">
        <v>436</v>
      </c>
      <c r="H50" s="20" t="s">
        <v>361</v>
      </c>
      <c r="I50" s="16" t="s">
        <v>476</v>
      </c>
    </row>
    <row r="51" spans="1:9" ht="30.95" customHeight="1">
      <c r="A51" s="19">
        <f t="shared" si="0"/>
        <v>48</v>
      </c>
      <c r="B51" s="20" t="s">
        <v>460</v>
      </c>
      <c r="C51" s="21" t="s">
        <v>477</v>
      </c>
      <c r="D51" s="22" t="s">
        <v>478</v>
      </c>
      <c r="E51" s="23">
        <v>16</v>
      </c>
      <c r="F51" s="26" t="s">
        <v>372</v>
      </c>
      <c r="G51" s="25" t="s">
        <v>479</v>
      </c>
      <c r="H51" s="20" t="s">
        <v>361</v>
      </c>
      <c r="I51" s="16" t="s">
        <v>365</v>
      </c>
    </row>
    <row r="52" spans="1:9" ht="26.1" customHeight="1">
      <c r="A52" s="19">
        <f t="shared" si="0"/>
        <v>49</v>
      </c>
      <c r="B52" s="20" t="s">
        <v>460</v>
      </c>
      <c r="C52" s="21" t="s">
        <v>480</v>
      </c>
      <c r="D52" s="24" t="s">
        <v>481</v>
      </c>
      <c r="E52" s="23">
        <v>9.1</v>
      </c>
      <c r="F52" s="26" t="s">
        <v>372</v>
      </c>
      <c r="G52" s="28" t="s">
        <v>398</v>
      </c>
      <c r="H52" s="25" t="s">
        <v>434</v>
      </c>
      <c r="I52" s="16" t="s">
        <v>365</v>
      </c>
    </row>
    <row r="53" spans="1:9" ht="32.1" customHeight="1">
      <c r="A53" s="19">
        <f t="shared" si="0"/>
        <v>50</v>
      </c>
      <c r="B53" s="20" t="s">
        <v>460</v>
      </c>
      <c r="C53" s="21" t="s">
        <v>480</v>
      </c>
      <c r="D53" s="22" t="s">
        <v>482</v>
      </c>
      <c r="E53" s="23">
        <v>2.5</v>
      </c>
      <c r="F53" s="20" t="s">
        <v>468</v>
      </c>
      <c r="G53" s="28" t="s">
        <v>398</v>
      </c>
      <c r="H53" s="25" t="s">
        <v>434</v>
      </c>
      <c r="I53" s="16" t="s">
        <v>469</v>
      </c>
    </row>
    <row r="54" spans="1:9" ht="26.1" customHeight="1">
      <c r="A54" s="19">
        <f t="shared" si="0"/>
        <v>51</v>
      </c>
      <c r="B54" s="20" t="s">
        <v>460</v>
      </c>
      <c r="C54" s="21" t="s">
        <v>483</v>
      </c>
      <c r="D54" s="24" t="s">
        <v>484</v>
      </c>
      <c r="E54" s="23">
        <v>65</v>
      </c>
      <c r="F54" s="26" t="s">
        <v>485</v>
      </c>
      <c r="G54" s="20" t="s">
        <v>463</v>
      </c>
      <c r="H54" s="20" t="s">
        <v>361</v>
      </c>
      <c r="I54" s="16" t="s">
        <v>368</v>
      </c>
    </row>
    <row r="55" spans="1:9" ht="26.1" customHeight="1">
      <c r="A55" s="19">
        <f t="shared" si="0"/>
        <v>52</v>
      </c>
      <c r="B55" s="20" t="s">
        <v>460</v>
      </c>
      <c r="C55" s="21" t="s">
        <v>483</v>
      </c>
      <c r="D55" s="24" t="s">
        <v>486</v>
      </c>
      <c r="E55" s="23">
        <v>34.700000000000003</v>
      </c>
      <c r="F55" s="20" t="s">
        <v>487</v>
      </c>
      <c r="G55" s="20" t="s">
        <v>488</v>
      </c>
      <c r="H55" s="20" t="s">
        <v>361</v>
      </c>
      <c r="I55" s="16" t="s">
        <v>489</v>
      </c>
    </row>
    <row r="56" spans="1:9" ht="26.1" customHeight="1">
      <c r="A56" s="19">
        <f t="shared" si="0"/>
        <v>53</v>
      </c>
      <c r="B56" s="20" t="s">
        <v>460</v>
      </c>
      <c r="C56" s="21" t="s">
        <v>490</v>
      </c>
      <c r="D56" s="24" t="s">
        <v>491</v>
      </c>
      <c r="E56" s="23">
        <v>5.75</v>
      </c>
      <c r="F56" s="20" t="s">
        <v>351</v>
      </c>
      <c r="G56" s="25" t="s">
        <v>393</v>
      </c>
      <c r="H56" s="20" t="s">
        <v>361</v>
      </c>
      <c r="I56" s="16" t="s">
        <v>368</v>
      </c>
    </row>
    <row r="57" spans="1:9" ht="26.1" customHeight="1">
      <c r="A57" s="19">
        <f t="shared" si="0"/>
        <v>54</v>
      </c>
      <c r="B57" s="20" t="s">
        <v>460</v>
      </c>
      <c r="C57" s="21" t="s">
        <v>490</v>
      </c>
      <c r="D57" s="24" t="s">
        <v>492</v>
      </c>
      <c r="E57" s="23">
        <v>8</v>
      </c>
      <c r="F57" s="26" t="s">
        <v>372</v>
      </c>
      <c r="G57" s="25" t="s">
        <v>479</v>
      </c>
      <c r="H57" s="20" t="s">
        <v>361</v>
      </c>
      <c r="I57" s="16" t="s">
        <v>365</v>
      </c>
    </row>
    <row r="58" spans="1:9" s="13" customFormat="1" ht="30" customHeight="1">
      <c r="A58" s="19">
        <f t="shared" si="0"/>
        <v>55</v>
      </c>
      <c r="B58" s="20" t="s">
        <v>460</v>
      </c>
      <c r="C58" s="21" t="s">
        <v>477</v>
      </c>
      <c r="D58" s="22" t="s">
        <v>493</v>
      </c>
      <c r="E58" s="23">
        <v>48.8</v>
      </c>
      <c r="F58" s="20" t="s">
        <v>351</v>
      </c>
      <c r="G58" s="25" t="s">
        <v>393</v>
      </c>
      <c r="H58" s="20" t="s">
        <v>361</v>
      </c>
      <c r="I58" s="16" t="s">
        <v>368</v>
      </c>
    </row>
    <row r="59" spans="1:9" s="12" customFormat="1" ht="26.1" customHeight="1">
      <c r="A59" s="19">
        <f t="shared" si="0"/>
        <v>56</v>
      </c>
      <c r="B59" s="20" t="s">
        <v>494</v>
      </c>
      <c r="C59" s="21" t="s">
        <v>155</v>
      </c>
      <c r="D59" s="24" t="s">
        <v>495</v>
      </c>
      <c r="E59" s="23">
        <v>171</v>
      </c>
      <c r="F59" s="20" t="s">
        <v>426</v>
      </c>
      <c r="G59" s="26" t="s">
        <v>496</v>
      </c>
      <c r="H59" s="20" t="s">
        <v>361</v>
      </c>
      <c r="I59" s="12" t="s">
        <v>428</v>
      </c>
    </row>
    <row r="60" spans="1:9" ht="26.1" customHeight="1">
      <c r="A60" s="19">
        <f t="shared" si="0"/>
        <v>57</v>
      </c>
      <c r="B60" s="20" t="s">
        <v>494</v>
      </c>
      <c r="C60" s="21" t="s">
        <v>155</v>
      </c>
      <c r="D60" s="24" t="s">
        <v>497</v>
      </c>
      <c r="E60" s="23">
        <v>50.9</v>
      </c>
      <c r="F60" s="20" t="s">
        <v>488</v>
      </c>
      <c r="G60" s="20" t="s">
        <v>360</v>
      </c>
      <c r="H60" s="20" t="s">
        <v>361</v>
      </c>
      <c r="I60" s="16" t="s">
        <v>498</v>
      </c>
    </row>
    <row r="61" spans="1:9" ht="26.1" customHeight="1">
      <c r="A61" s="19">
        <f t="shared" si="0"/>
        <v>58</v>
      </c>
      <c r="B61" s="20" t="s">
        <v>494</v>
      </c>
      <c r="C61" s="21" t="s">
        <v>499</v>
      </c>
      <c r="D61" s="24" t="s">
        <v>500</v>
      </c>
      <c r="E61" s="23">
        <v>2.8</v>
      </c>
      <c r="F61" s="26" t="s">
        <v>372</v>
      </c>
      <c r="G61" s="26" t="s">
        <v>424</v>
      </c>
      <c r="H61" s="20" t="s">
        <v>361</v>
      </c>
      <c r="I61" s="16" t="s">
        <v>365</v>
      </c>
    </row>
    <row r="62" spans="1:9" ht="26.1" customHeight="1">
      <c r="A62" s="19">
        <f t="shared" si="0"/>
        <v>59</v>
      </c>
      <c r="B62" s="20" t="s">
        <v>494</v>
      </c>
      <c r="C62" s="21" t="s">
        <v>501</v>
      </c>
      <c r="D62" s="24" t="s">
        <v>502</v>
      </c>
      <c r="E62" s="23">
        <v>8.57</v>
      </c>
      <c r="F62" s="20" t="s">
        <v>351</v>
      </c>
      <c r="G62" s="25" t="s">
        <v>503</v>
      </c>
      <c r="H62" s="20" t="s">
        <v>361</v>
      </c>
      <c r="I62" s="16" t="s">
        <v>365</v>
      </c>
    </row>
    <row r="63" spans="1:9" ht="26.1" customHeight="1">
      <c r="A63" s="19">
        <f t="shared" si="0"/>
        <v>60</v>
      </c>
      <c r="B63" s="20" t="s">
        <v>494</v>
      </c>
      <c r="C63" s="21" t="s">
        <v>501</v>
      </c>
      <c r="D63" s="24" t="s">
        <v>504</v>
      </c>
      <c r="E63" s="23">
        <v>18.8</v>
      </c>
      <c r="F63" s="26" t="s">
        <v>372</v>
      </c>
      <c r="G63" s="26" t="s">
        <v>424</v>
      </c>
      <c r="H63" s="20" t="s">
        <v>361</v>
      </c>
      <c r="I63" s="16" t="s">
        <v>365</v>
      </c>
    </row>
    <row r="64" spans="1:9" ht="30" customHeight="1">
      <c r="A64" s="19">
        <f t="shared" si="0"/>
        <v>61</v>
      </c>
      <c r="B64" s="20" t="s">
        <v>494</v>
      </c>
      <c r="C64" s="21" t="s">
        <v>501</v>
      </c>
      <c r="D64" s="22" t="s">
        <v>505</v>
      </c>
      <c r="E64" s="23">
        <v>26</v>
      </c>
      <c r="F64" s="20" t="s">
        <v>416</v>
      </c>
      <c r="G64" s="26" t="s">
        <v>506</v>
      </c>
      <c r="H64" s="20" t="s">
        <v>361</v>
      </c>
      <c r="I64" s="16" t="s">
        <v>457</v>
      </c>
    </row>
    <row r="65" spans="1:9" ht="26.1" customHeight="1">
      <c r="A65" s="19">
        <f t="shared" si="0"/>
        <v>62</v>
      </c>
      <c r="B65" s="20" t="s">
        <v>494</v>
      </c>
      <c r="C65" s="21" t="s">
        <v>501</v>
      </c>
      <c r="D65" s="24" t="s">
        <v>507</v>
      </c>
      <c r="E65" s="23">
        <v>16.2</v>
      </c>
      <c r="F65" s="26" t="s">
        <v>471</v>
      </c>
      <c r="G65" s="26" t="s">
        <v>506</v>
      </c>
      <c r="H65" s="20" t="s">
        <v>361</v>
      </c>
      <c r="I65" s="16" t="s">
        <v>365</v>
      </c>
    </row>
    <row r="66" spans="1:9" ht="26.1" customHeight="1">
      <c r="A66" s="19">
        <f t="shared" si="0"/>
        <v>63</v>
      </c>
      <c r="B66" s="20" t="s">
        <v>494</v>
      </c>
      <c r="C66" s="21" t="s">
        <v>508</v>
      </c>
      <c r="D66" s="24" t="s">
        <v>509</v>
      </c>
      <c r="E66" s="23">
        <v>18.5</v>
      </c>
      <c r="F66" s="26" t="s">
        <v>372</v>
      </c>
      <c r="G66" s="26" t="s">
        <v>506</v>
      </c>
      <c r="H66" s="20" t="s">
        <v>361</v>
      </c>
      <c r="I66" s="16" t="s">
        <v>365</v>
      </c>
    </row>
    <row r="67" spans="1:9" ht="26.1" customHeight="1">
      <c r="A67" s="19">
        <f t="shared" si="0"/>
        <v>64</v>
      </c>
      <c r="B67" s="20" t="s">
        <v>494</v>
      </c>
      <c r="C67" s="21" t="s">
        <v>510</v>
      </c>
      <c r="D67" s="24" t="s">
        <v>511</v>
      </c>
      <c r="E67" s="23">
        <v>25</v>
      </c>
      <c r="F67" s="26" t="s">
        <v>372</v>
      </c>
      <c r="G67" s="25" t="s">
        <v>411</v>
      </c>
      <c r="H67" s="20" t="s">
        <v>361</v>
      </c>
      <c r="I67" s="16" t="s">
        <v>365</v>
      </c>
    </row>
    <row r="68" spans="1:9" ht="26.1" customHeight="1">
      <c r="A68" s="19">
        <f t="shared" si="0"/>
        <v>65</v>
      </c>
      <c r="B68" s="20" t="s">
        <v>494</v>
      </c>
      <c r="C68" s="21" t="s">
        <v>510</v>
      </c>
      <c r="D68" s="24" t="s">
        <v>512</v>
      </c>
      <c r="E68" s="23">
        <v>50.4</v>
      </c>
      <c r="F68" s="26" t="s">
        <v>471</v>
      </c>
      <c r="G68" s="20" t="s">
        <v>436</v>
      </c>
      <c r="H68" s="20" t="s">
        <v>361</v>
      </c>
      <c r="I68" s="16" t="s">
        <v>365</v>
      </c>
    </row>
    <row r="69" spans="1:9" ht="30.95" customHeight="1">
      <c r="A69" s="19">
        <f t="shared" si="0"/>
        <v>66</v>
      </c>
      <c r="B69" s="20" t="s">
        <v>494</v>
      </c>
      <c r="C69" s="21" t="s">
        <v>513</v>
      </c>
      <c r="D69" s="22" t="s">
        <v>514</v>
      </c>
      <c r="E69" s="23">
        <v>10.3</v>
      </c>
      <c r="F69" s="20" t="s">
        <v>351</v>
      </c>
      <c r="G69" s="25" t="s">
        <v>515</v>
      </c>
      <c r="H69" s="20" t="s">
        <v>361</v>
      </c>
      <c r="I69" s="16" t="s">
        <v>365</v>
      </c>
    </row>
    <row r="70" spans="1:9" ht="26.1" customHeight="1">
      <c r="A70" s="19">
        <f t="shared" ref="A70:A110" si="1">A69+1</f>
        <v>67</v>
      </c>
      <c r="B70" s="20" t="s">
        <v>494</v>
      </c>
      <c r="C70" s="21" t="s">
        <v>513</v>
      </c>
      <c r="D70" s="24" t="s">
        <v>516</v>
      </c>
      <c r="E70" s="23">
        <v>26</v>
      </c>
      <c r="F70" s="20" t="s">
        <v>351</v>
      </c>
      <c r="G70" s="25" t="s">
        <v>515</v>
      </c>
      <c r="H70" s="20" t="s">
        <v>361</v>
      </c>
      <c r="I70" s="16" t="s">
        <v>365</v>
      </c>
    </row>
    <row r="71" spans="1:9" ht="33" customHeight="1">
      <c r="A71" s="19">
        <f t="shared" si="1"/>
        <v>68</v>
      </c>
      <c r="B71" s="20" t="s">
        <v>517</v>
      </c>
      <c r="C71" s="21" t="s">
        <v>518</v>
      </c>
      <c r="D71" s="31" t="s">
        <v>519</v>
      </c>
      <c r="E71" s="23">
        <v>1.2826</v>
      </c>
      <c r="F71" s="20" t="s">
        <v>351</v>
      </c>
      <c r="G71" s="25" t="s">
        <v>393</v>
      </c>
      <c r="H71" s="20" t="s">
        <v>361</v>
      </c>
      <c r="I71" s="16" t="s">
        <v>368</v>
      </c>
    </row>
    <row r="72" spans="1:9" ht="26.1" customHeight="1">
      <c r="A72" s="19">
        <f t="shared" si="1"/>
        <v>69</v>
      </c>
      <c r="B72" s="20" t="s">
        <v>517</v>
      </c>
      <c r="C72" s="21" t="s">
        <v>520</v>
      </c>
      <c r="D72" s="24" t="s">
        <v>521</v>
      </c>
      <c r="E72" s="23">
        <v>0.8</v>
      </c>
      <c r="F72" s="26" t="s">
        <v>372</v>
      </c>
      <c r="G72" s="20" t="s">
        <v>436</v>
      </c>
      <c r="H72" s="20" t="s">
        <v>361</v>
      </c>
      <c r="I72" s="16" t="s">
        <v>365</v>
      </c>
    </row>
    <row r="73" spans="1:9" ht="26.1" customHeight="1">
      <c r="A73" s="19">
        <f t="shared" si="1"/>
        <v>70</v>
      </c>
      <c r="B73" s="20" t="s">
        <v>517</v>
      </c>
      <c r="C73" s="21" t="s">
        <v>522</v>
      </c>
      <c r="D73" s="27" t="s">
        <v>523</v>
      </c>
      <c r="E73" s="23">
        <v>9</v>
      </c>
      <c r="F73" s="20" t="s">
        <v>351</v>
      </c>
      <c r="G73" s="20" t="s">
        <v>436</v>
      </c>
      <c r="H73" s="20" t="s">
        <v>361</v>
      </c>
      <c r="I73" s="16" t="s">
        <v>365</v>
      </c>
    </row>
    <row r="74" spans="1:9" ht="26.1" customHeight="1">
      <c r="A74" s="19">
        <f t="shared" si="1"/>
        <v>71</v>
      </c>
      <c r="B74" s="20" t="s">
        <v>517</v>
      </c>
      <c r="C74" s="21" t="s">
        <v>524</v>
      </c>
      <c r="D74" s="24" t="s">
        <v>525</v>
      </c>
      <c r="E74" s="23">
        <v>20</v>
      </c>
      <c r="F74" s="20" t="s">
        <v>416</v>
      </c>
      <c r="G74" s="28" t="s">
        <v>526</v>
      </c>
      <c r="H74" s="20" t="s">
        <v>361</v>
      </c>
      <c r="I74" s="16" t="s">
        <v>457</v>
      </c>
    </row>
    <row r="75" spans="1:9" ht="26.1" customHeight="1">
      <c r="A75" s="19">
        <f t="shared" si="1"/>
        <v>72</v>
      </c>
      <c r="B75" s="20" t="s">
        <v>517</v>
      </c>
      <c r="C75" s="21" t="s">
        <v>527</v>
      </c>
      <c r="D75" s="24" t="s">
        <v>528</v>
      </c>
      <c r="E75" s="23">
        <v>16.399999999999999</v>
      </c>
      <c r="F75" s="26" t="s">
        <v>372</v>
      </c>
      <c r="G75" s="25" t="s">
        <v>503</v>
      </c>
      <c r="H75" s="20" t="s">
        <v>361</v>
      </c>
      <c r="I75" s="16" t="s">
        <v>365</v>
      </c>
    </row>
    <row r="76" spans="1:9" ht="26.1" customHeight="1">
      <c r="A76" s="19">
        <f t="shared" si="1"/>
        <v>73</v>
      </c>
      <c r="B76" s="20" t="s">
        <v>517</v>
      </c>
      <c r="C76" s="21" t="s">
        <v>527</v>
      </c>
      <c r="D76" s="24" t="s">
        <v>529</v>
      </c>
      <c r="E76" s="23">
        <v>3.5</v>
      </c>
      <c r="F76" s="26" t="s">
        <v>372</v>
      </c>
      <c r="G76" s="28" t="s">
        <v>398</v>
      </c>
      <c r="H76" s="25" t="s">
        <v>434</v>
      </c>
      <c r="I76" s="16" t="s">
        <v>365</v>
      </c>
    </row>
    <row r="77" spans="1:9" ht="29.1" customHeight="1">
      <c r="A77" s="19">
        <f t="shared" si="1"/>
        <v>74</v>
      </c>
      <c r="B77" s="20" t="s">
        <v>530</v>
      </c>
      <c r="C77" s="21" t="s">
        <v>155</v>
      </c>
      <c r="D77" s="31" t="s">
        <v>531</v>
      </c>
      <c r="E77" s="23">
        <v>3.6</v>
      </c>
      <c r="F77" s="20" t="s">
        <v>351</v>
      </c>
      <c r="G77" s="25" t="s">
        <v>393</v>
      </c>
      <c r="H77" s="20" t="s">
        <v>361</v>
      </c>
      <c r="I77" s="16" t="s">
        <v>368</v>
      </c>
    </row>
    <row r="78" spans="1:9" ht="29.1" customHeight="1">
      <c r="A78" s="19">
        <f t="shared" si="1"/>
        <v>75</v>
      </c>
      <c r="B78" s="20" t="s">
        <v>530</v>
      </c>
      <c r="C78" s="21" t="s">
        <v>155</v>
      </c>
      <c r="D78" s="31" t="s">
        <v>532</v>
      </c>
      <c r="E78" s="23">
        <v>2.8</v>
      </c>
      <c r="F78" s="20" t="s">
        <v>351</v>
      </c>
      <c r="G78" s="25" t="s">
        <v>533</v>
      </c>
      <c r="H78" s="20" t="s">
        <v>361</v>
      </c>
      <c r="I78" s="16" t="s">
        <v>362</v>
      </c>
    </row>
    <row r="79" spans="1:9" ht="26.1" customHeight="1">
      <c r="A79" s="19">
        <f t="shared" si="1"/>
        <v>76</v>
      </c>
      <c r="B79" s="20" t="s">
        <v>530</v>
      </c>
      <c r="C79" s="21" t="s">
        <v>155</v>
      </c>
      <c r="D79" s="24" t="s">
        <v>534</v>
      </c>
      <c r="E79" s="23">
        <v>15</v>
      </c>
      <c r="F79" s="20" t="s">
        <v>374</v>
      </c>
      <c r="G79" s="28" t="s">
        <v>398</v>
      </c>
      <c r="H79" s="25" t="s">
        <v>434</v>
      </c>
      <c r="I79" s="16" t="s">
        <v>457</v>
      </c>
    </row>
    <row r="80" spans="1:9" ht="26.1" customHeight="1">
      <c r="A80" s="19">
        <f t="shared" si="1"/>
        <v>77</v>
      </c>
      <c r="B80" s="20" t="s">
        <v>530</v>
      </c>
      <c r="C80" s="21" t="s">
        <v>535</v>
      </c>
      <c r="D80" s="24" t="s">
        <v>536</v>
      </c>
      <c r="E80" s="23">
        <v>12.5</v>
      </c>
      <c r="F80" s="26" t="s">
        <v>372</v>
      </c>
      <c r="G80" s="20" t="s">
        <v>537</v>
      </c>
      <c r="H80" s="20" t="s">
        <v>361</v>
      </c>
      <c r="I80" s="16" t="s">
        <v>365</v>
      </c>
    </row>
    <row r="81" spans="1:9" ht="26.1" customHeight="1">
      <c r="A81" s="19">
        <f t="shared" si="1"/>
        <v>78</v>
      </c>
      <c r="B81" s="20" t="s">
        <v>530</v>
      </c>
      <c r="C81" s="21" t="s">
        <v>538</v>
      </c>
      <c r="D81" s="24" t="s">
        <v>539</v>
      </c>
      <c r="E81" s="23">
        <v>18</v>
      </c>
      <c r="F81" s="20" t="s">
        <v>416</v>
      </c>
      <c r="G81" s="25" t="s">
        <v>540</v>
      </c>
      <c r="H81" s="20" t="s">
        <v>361</v>
      </c>
      <c r="I81" s="16" t="s">
        <v>457</v>
      </c>
    </row>
    <row r="82" spans="1:9" ht="26.1" customHeight="1">
      <c r="A82" s="19">
        <f t="shared" si="1"/>
        <v>79</v>
      </c>
      <c r="B82" s="20" t="s">
        <v>530</v>
      </c>
      <c r="C82" s="21" t="s">
        <v>538</v>
      </c>
      <c r="D82" s="24" t="s">
        <v>541</v>
      </c>
      <c r="E82" s="23">
        <v>7.6</v>
      </c>
      <c r="F82" s="20" t="s">
        <v>374</v>
      </c>
      <c r="G82" s="28" t="s">
        <v>398</v>
      </c>
      <c r="H82" s="25" t="s">
        <v>434</v>
      </c>
      <c r="I82" s="16" t="s">
        <v>457</v>
      </c>
    </row>
    <row r="83" spans="1:9" ht="26.1" customHeight="1">
      <c r="A83" s="19">
        <f t="shared" si="1"/>
        <v>80</v>
      </c>
      <c r="B83" s="20" t="s">
        <v>530</v>
      </c>
      <c r="C83" s="21" t="s">
        <v>542</v>
      </c>
      <c r="D83" s="24" t="s">
        <v>543</v>
      </c>
      <c r="E83" s="23">
        <v>15</v>
      </c>
      <c r="F83" s="20" t="s">
        <v>416</v>
      </c>
      <c r="G83" s="28" t="s">
        <v>526</v>
      </c>
      <c r="H83" s="20" t="s">
        <v>361</v>
      </c>
      <c r="I83" s="16" t="s">
        <v>457</v>
      </c>
    </row>
    <row r="84" spans="1:9" ht="26.1" customHeight="1">
      <c r="A84" s="19">
        <f t="shared" si="1"/>
        <v>81</v>
      </c>
      <c r="B84" s="20" t="s">
        <v>530</v>
      </c>
      <c r="C84" s="21" t="s">
        <v>542</v>
      </c>
      <c r="D84" s="24" t="s">
        <v>544</v>
      </c>
      <c r="E84" s="23">
        <v>2.5</v>
      </c>
      <c r="F84" s="26" t="s">
        <v>372</v>
      </c>
      <c r="G84" s="28" t="s">
        <v>526</v>
      </c>
      <c r="H84" s="20" t="s">
        <v>361</v>
      </c>
      <c r="I84" s="16" t="s">
        <v>365</v>
      </c>
    </row>
    <row r="85" spans="1:9" ht="26.1" customHeight="1">
      <c r="A85" s="19">
        <f t="shared" si="1"/>
        <v>82</v>
      </c>
      <c r="B85" s="20" t="s">
        <v>530</v>
      </c>
      <c r="C85" s="21" t="s">
        <v>545</v>
      </c>
      <c r="D85" s="24" t="s">
        <v>546</v>
      </c>
      <c r="E85" s="23">
        <v>20</v>
      </c>
      <c r="F85" s="20" t="s">
        <v>416</v>
      </c>
      <c r="G85" s="25" t="s">
        <v>503</v>
      </c>
      <c r="H85" s="20" t="s">
        <v>361</v>
      </c>
      <c r="I85" s="16" t="s">
        <v>457</v>
      </c>
    </row>
    <row r="86" spans="1:9" ht="26.1" customHeight="1">
      <c r="A86" s="19">
        <f t="shared" si="1"/>
        <v>83</v>
      </c>
      <c r="B86" s="20" t="s">
        <v>547</v>
      </c>
      <c r="C86" s="21" t="s">
        <v>155</v>
      </c>
      <c r="D86" s="24" t="s">
        <v>548</v>
      </c>
      <c r="E86" s="23">
        <v>6</v>
      </c>
      <c r="F86" s="20" t="s">
        <v>351</v>
      </c>
      <c r="G86" s="28" t="s">
        <v>398</v>
      </c>
      <c r="H86" s="25" t="s">
        <v>434</v>
      </c>
      <c r="I86" s="16" t="s">
        <v>365</v>
      </c>
    </row>
    <row r="87" spans="1:9" ht="26.1" customHeight="1">
      <c r="A87" s="19">
        <f t="shared" si="1"/>
        <v>84</v>
      </c>
      <c r="B87" s="20" t="s">
        <v>547</v>
      </c>
      <c r="C87" s="21" t="s">
        <v>155</v>
      </c>
      <c r="D87" s="24" t="s">
        <v>549</v>
      </c>
      <c r="E87" s="23">
        <v>3.4</v>
      </c>
      <c r="F87" s="26" t="s">
        <v>372</v>
      </c>
      <c r="G87" s="28" t="s">
        <v>398</v>
      </c>
      <c r="H87" s="25" t="s">
        <v>434</v>
      </c>
      <c r="I87" s="16" t="s">
        <v>365</v>
      </c>
    </row>
    <row r="88" spans="1:9" ht="26.1" customHeight="1">
      <c r="A88" s="19">
        <f t="shared" si="1"/>
        <v>85</v>
      </c>
      <c r="B88" s="20" t="s">
        <v>547</v>
      </c>
      <c r="C88" s="21" t="s">
        <v>155</v>
      </c>
      <c r="D88" s="24" t="s">
        <v>550</v>
      </c>
      <c r="E88" s="23">
        <v>7</v>
      </c>
      <c r="F88" s="26" t="s">
        <v>372</v>
      </c>
      <c r="G88" s="28" t="s">
        <v>398</v>
      </c>
      <c r="H88" s="25" t="s">
        <v>434</v>
      </c>
      <c r="I88" s="16" t="s">
        <v>365</v>
      </c>
    </row>
    <row r="89" spans="1:9" ht="32.1" customHeight="1">
      <c r="A89" s="19">
        <f t="shared" si="1"/>
        <v>86</v>
      </c>
      <c r="B89" s="20" t="s">
        <v>547</v>
      </c>
      <c r="C89" s="21" t="s">
        <v>551</v>
      </c>
      <c r="D89" s="22" t="s">
        <v>552</v>
      </c>
      <c r="E89" s="23">
        <v>3</v>
      </c>
      <c r="F89" s="20" t="s">
        <v>351</v>
      </c>
      <c r="G89" s="28" t="s">
        <v>526</v>
      </c>
      <c r="H89" s="20" t="s">
        <v>361</v>
      </c>
      <c r="I89" s="16" t="s">
        <v>365</v>
      </c>
    </row>
    <row r="90" spans="1:9" ht="26.1" customHeight="1">
      <c r="A90" s="19">
        <f t="shared" si="1"/>
        <v>87</v>
      </c>
      <c r="B90" s="20" t="s">
        <v>547</v>
      </c>
      <c r="C90" s="21" t="s">
        <v>551</v>
      </c>
      <c r="D90" s="24" t="s">
        <v>553</v>
      </c>
      <c r="E90" s="23">
        <v>13</v>
      </c>
      <c r="F90" s="20" t="s">
        <v>351</v>
      </c>
      <c r="G90" s="25" t="s">
        <v>411</v>
      </c>
      <c r="H90" s="20" t="s">
        <v>361</v>
      </c>
      <c r="I90" s="16" t="s">
        <v>365</v>
      </c>
    </row>
    <row r="91" spans="1:9" ht="30.95" customHeight="1">
      <c r="A91" s="19">
        <f t="shared" si="1"/>
        <v>88</v>
      </c>
      <c r="B91" s="20" t="s">
        <v>547</v>
      </c>
      <c r="C91" s="21" t="s">
        <v>551</v>
      </c>
      <c r="D91" s="22" t="s">
        <v>554</v>
      </c>
      <c r="E91" s="23">
        <v>2.5099999999999998</v>
      </c>
      <c r="F91" s="26" t="s">
        <v>372</v>
      </c>
      <c r="G91" s="28" t="s">
        <v>526</v>
      </c>
      <c r="H91" s="20" t="s">
        <v>361</v>
      </c>
      <c r="I91" s="16" t="s">
        <v>365</v>
      </c>
    </row>
    <row r="92" spans="1:9" ht="26.1" customHeight="1">
      <c r="A92" s="19">
        <f t="shared" si="1"/>
        <v>89</v>
      </c>
      <c r="B92" s="20" t="s">
        <v>547</v>
      </c>
      <c r="C92" s="21" t="s">
        <v>555</v>
      </c>
      <c r="D92" s="24" t="s">
        <v>556</v>
      </c>
      <c r="E92" s="23">
        <v>7</v>
      </c>
      <c r="F92" s="20" t="s">
        <v>351</v>
      </c>
      <c r="G92" s="28" t="s">
        <v>526</v>
      </c>
      <c r="H92" s="20" t="s">
        <v>361</v>
      </c>
      <c r="I92" s="16" t="s">
        <v>365</v>
      </c>
    </row>
    <row r="93" spans="1:9" ht="26.1" customHeight="1">
      <c r="A93" s="19">
        <f t="shared" si="1"/>
        <v>90</v>
      </c>
      <c r="B93" s="20" t="s">
        <v>547</v>
      </c>
      <c r="C93" s="21" t="s">
        <v>557</v>
      </c>
      <c r="D93" s="24" t="s">
        <v>558</v>
      </c>
      <c r="E93" s="23">
        <v>8.1</v>
      </c>
      <c r="F93" s="20" t="s">
        <v>351</v>
      </c>
      <c r="G93" s="25" t="s">
        <v>533</v>
      </c>
      <c r="H93" s="20" t="s">
        <v>361</v>
      </c>
      <c r="I93" s="16" t="s">
        <v>368</v>
      </c>
    </row>
    <row r="94" spans="1:9" ht="26.1" customHeight="1">
      <c r="A94" s="19">
        <f t="shared" si="1"/>
        <v>91</v>
      </c>
      <c r="B94" s="20" t="s">
        <v>547</v>
      </c>
      <c r="C94" s="21" t="s">
        <v>557</v>
      </c>
      <c r="D94" s="24" t="s">
        <v>559</v>
      </c>
      <c r="E94" s="23">
        <v>10.5</v>
      </c>
      <c r="F94" s="26" t="s">
        <v>560</v>
      </c>
      <c r="G94" s="25" t="s">
        <v>411</v>
      </c>
      <c r="H94" s="20" t="s">
        <v>361</v>
      </c>
      <c r="I94" s="16" t="s">
        <v>365</v>
      </c>
    </row>
    <row r="95" spans="1:9" ht="26.1" customHeight="1">
      <c r="A95" s="19">
        <f t="shared" si="1"/>
        <v>92</v>
      </c>
      <c r="B95" s="20" t="s">
        <v>547</v>
      </c>
      <c r="C95" s="21" t="s">
        <v>557</v>
      </c>
      <c r="D95" s="24" t="s">
        <v>561</v>
      </c>
      <c r="E95" s="23">
        <v>1.1000000000000001</v>
      </c>
      <c r="F95" s="26" t="s">
        <v>372</v>
      </c>
      <c r="G95" s="28" t="s">
        <v>398</v>
      </c>
      <c r="H95" s="25" t="s">
        <v>434</v>
      </c>
      <c r="I95" s="16" t="s">
        <v>365</v>
      </c>
    </row>
    <row r="96" spans="1:9" ht="26.1" customHeight="1">
      <c r="A96" s="19">
        <f t="shared" si="1"/>
        <v>93</v>
      </c>
      <c r="B96" s="20" t="s">
        <v>547</v>
      </c>
      <c r="C96" s="21" t="s">
        <v>557</v>
      </c>
      <c r="D96" s="24" t="s">
        <v>562</v>
      </c>
      <c r="E96" s="23">
        <v>1</v>
      </c>
      <c r="F96" s="26" t="s">
        <v>372</v>
      </c>
      <c r="G96" s="26" t="s">
        <v>563</v>
      </c>
      <c r="H96" s="20" t="s">
        <v>361</v>
      </c>
      <c r="I96" s="16" t="s">
        <v>365</v>
      </c>
    </row>
    <row r="97" spans="1:9" ht="26.1" customHeight="1">
      <c r="A97" s="19">
        <f t="shared" si="1"/>
        <v>94</v>
      </c>
      <c r="B97" s="20" t="s">
        <v>547</v>
      </c>
      <c r="C97" s="21" t="s">
        <v>557</v>
      </c>
      <c r="D97" s="24" t="s">
        <v>564</v>
      </c>
      <c r="E97" s="23">
        <v>5</v>
      </c>
      <c r="F97" s="26" t="s">
        <v>372</v>
      </c>
      <c r="G97" s="26" t="s">
        <v>563</v>
      </c>
      <c r="H97" s="20" t="s">
        <v>361</v>
      </c>
      <c r="I97" s="16" t="s">
        <v>365</v>
      </c>
    </row>
    <row r="98" spans="1:9" ht="26.1" customHeight="1">
      <c r="A98" s="19">
        <f t="shared" si="1"/>
        <v>95</v>
      </c>
      <c r="B98" s="20" t="s">
        <v>547</v>
      </c>
      <c r="C98" s="21" t="s">
        <v>565</v>
      </c>
      <c r="D98" s="24" t="s">
        <v>566</v>
      </c>
      <c r="E98" s="23">
        <v>6.3</v>
      </c>
      <c r="F98" s="20" t="s">
        <v>351</v>
      </c>
      <c r="G98" s="28" t="s">
        <v>398</v>
      </c>
      <c r="H98" s="25" t="s">
        <v>434</v>
      </c>
      <c r="I98" s="16" t="s">
        <v>362</v>
      </c>
    </row>
    <row r="99" spans="1:9" ht="26.1" customHeight="1">
      <c r="A99" s="19">
        <f t="shared" si="1"/>
        <v>96</v>
      </c>
      <c r="B99" s="20" t="s">
        <v>547</v>
      </c>
      <c r="C99" s="21" t="s">
        <v>565</v>
      </c>
      <c r="D99" s="24" t="s">
        <v>567</v>
      </c>
      <c r="E99" s="23">
        <v>5</v>
      </c>
      <c r="F99" s="20" t="s">
        <v>351</v>
      </c>
      <c r="G99" s="25" t="s">
        <v>411</v>
      </c>
      <c r="H99" s="20" t="s">
        <v>361</v>
      </c>
      <c r="I99" s="16" t="s">
        <v>365</v>
      </c>
    </row>
    <row r="100" spans="1:9" ht="26.1" customHeight="1">
      <c r="A100" s="19">
        <f t="shared" si="1"/>
        <v>97</v>
      </c>
      <c r="B100" s="20" t="s">
        <v>568</v>
      </c>
      <c r="C100" s="21" t="s">
        <v>155</v>
      </c>
      <c r="D100" s="24" t="s">
        <v>569</v>
      </c>
      <c r="E100" s="23">
        <v>160</v>
      </c>
      <c r="F100" s="20" t="s">
        <v>570</v>
      </c>
      <c r="G100" s="26" t="s">
        <v>571</v>
      </c>
      <c r="H100" s="20" t="s">
        <v>361</v>
      </c>
      <c r="I100" s="16" t="s">
        <v>572</v>
      </c>
    </row>
    <row r="101" spans="1:9" ht="26.1" customHeight="1">
      <c r="A101" s="19">
        <f t="shared" si="1"/>
        <v>98</v>
      </c>
      <c r="B101" s="20" t="s">
        <v>568</v>
      </c>
      <c r="C101" s="21" t="s">
        <v>155</v>
      </c>
      <c r="D101" s="24" t="s">
        <v>573</v>
      </c>
      <c r="E101" s="23">
        <v>10.3</v>
      </c>
      <c r="F101" s="26" t="s">
        <v>372</v>
      </c>
      <c r="G101" s="20" t="s">
        <v>436</v>
      </c>
      <c r="H101" s="20" t="s">
        <v>361</v>
      </c>
      <c r="I101" s="16" t="s">
        <v>365</v>
      </c>
    </row>
    <row r="102" spans="1:9" ht="26.1" customHeight="1">
      <c r="A102" s="19">
        <f t="shared" si="1"/>
        <v>99</v>
      </c>
      <c r="B102" s="20" t="s">
        <v>568</v>
      </c>
      <c r="C102" s="21" t="s">
        <v>155</v>
      </c>
      <c r="D102" s="24" t="s">
        <v>574</v>
      </c>
      <c r="E102" s="23">
        <v>1.61</v>
      </c>
      <c r="F102" s="20" t="s">
        <v>468</v>
      </c>
      <c r="G102" s="28" t="s">
        <v>398</v>
      </c>
      <c r="H102" s="25" t="s">
        <v>434</v>
      </c>
      <c r="I102" s="16" t="s">
        <v>575</v>
      </c>
    </row>
    <row r="103" spans="1:9" ht="26.1" customHeight="1">
      <c r="A103" s="19">
        <f t="shared" si="1"/>
        <v>100</v>
      </c>
      <c r="B103" s="20" t="s">
        <v>568</v>
      </c>
      <c r="C103" s="21" t="s">
        <v>576</v>
      </c>
      <c r="D103" s="24" t="s">
        <v>577</v>
      </c>
      <c r="E103" s="23">
        <v>3</v>
      </c>
      <c r="F103" s="20" t="s">
        <v>351</v>
      </c>
      <c r="G103" s="25" t="s">
        <v>411</v>
      </c>
      <c r="H103" s="20" t="s">
        <v>361</v>
      </c>
      <c r="I103" s="16" t="s">
        <v>365</v>
      </c>
    </row>
    <row r="104" spans="1:9" ht="30" customHeight="1">
      <c r="A104" s="19">
        <f t="shared" si="1"/>
        <v>101</v>
      </c>
      <c r="B104" s="20" t="s">
        <v>568</v>
      </c>
      <c r="C104" s="21" t="s">
        <v>576</v>
      </c>
      <c r="D104" s="22" t="s">
        <v>578</v>
      </c>
      <c r="E104" s="23">
        <v>7</v>
      </c>
      <c r="F104" s="20" t="s">
        <v>351</v>
      </c>
      <c r="G104" s="25" t="s">
        <v>411</v>
      </c>
      <c r="H104" s="20" t="s">
        <v>361</v>
      </c>
      <c r="I104" s="16" t="s">
        <v>365</v>
      </c>
    </row>
    <row r="105" spans="1:9" ht="26.1" customHeight="1">
      <c r="A105" s="19">
        <f t="shared" si="1"/>
        <v>102</v>
      </c>
      <c r="B105" s="20" t="s">
        <v>568</v>
      </c>
      <c r="C105" s="21" t="s">
        <v>576</v>
      </c>
      <c r="D105" s="24" t="s">
        <v>579</v>
      </c>
      <c r="E105" s="23">
        <v>1.9</v>
      </c>
      <c r="F105" s="20" t="s">
        <v>351</v>
      </c>
      <c r="G105" s="25" t="s">
        <v>580</v>
      </c>
      <c r="H105" s="20" t="s">
        <v>361</v>
      </c>
      <c r="I105" s="16" t="s">
        <v>581</v>
      </c>
    </row>
    <row r="106" spans="1:9" ht="26.1" customHeight="1">
      <c r="A106" s="19">
        <f t="shared" si="1"/>
        <v>103</v>
      </c>
      <c r="B106" s="20" t="s">
        <v>568</v>
      </c>
      <c r="C106" s="21" t="s">
        <v>576</v>
      </c>
      <c r="D106" s="24" t="s">
        <v>582</v>
      </c>
      <c r="E106" s="23">
        <v>5</v>
      </c>
      <c r="F106" s="26" t="s">
        <v>372</v>
      </c>
      <c r="G106" s="28" t="s">
        <v>398</v>
      </c>
      <c r="H106" s="25" t="s">
        <v>434</v>
      </c>
      <c r="I106" s="16" t="s">
        <v>365</v>
      </c>
    </row>
    <row r="107" spans="1:9" ht="33" customHeight="1">
      <c r="A107" s="19">
        <f t="shared" si="1"/>
        <v>104</v>
      </c>
      <c r="B107" s="20" t="s">
        <v>568</v>
      </c>
      <c r="C107" s="21" t="s">
        <v>576</v>
      </c>
      <c r="D107" s="22" t="s">
        <v>583</v>
      </c>
      <c r="E107" s="23">
        <v>4.2</v>
      </c>
      <c r="F107" s="26" t="s">
        <v>372</v>
      </c>
      <c r="G107" s="28" t="s">
        <v>398</v>
      </c>
      <c r="H107" s="25" t="s">
        <v>434</v>
      </c>
      <c r="I107" s="16" t="s">
        <v>365</v>
      </c>
    </row>
    <row r="108" spans="1:9" ht="26.1" customHeight="1">
      <c r="A108" s="19">
        <f t="shared" si="1"/>
        <v>105</v>
      </c>
      <c r="B108" s="20" t="s">
        <v>568</v>
      </c>
      <c r="C108" s="21" t="s">
        <v>576</v>
      </c>
      <c r="D108" s="24" t="s">
        <v>584</v>
      </c>
      <c r="E108" s="23">
        <v>16.600000000000001</v>
      </c>
      <c r="F108" s="26" t="s">
        <v>585</v>
      </c>
      <c r="G108" s="20" t="s">
        <v>586</v>
      </c>
      <c r="H108" s="20" t="s">
        <v>361</v>
      </c>
      <c r="I108" s="16" t="s">
        <v>365</v>
      </c>
    </row>
    <row r="109" spans="1:9" ht="33" customHeight="1">
      <c r="A109" s="19">
        <f t="shared" si="1"/>
        <v>106</v>
      </c>
      <c r="B109" s="20" t="s">
        <v>568</v>
      </c>
      <c r="C109" s="21" t="s">
        <v>587</v>
      </c>
      <c r="D109" s="22" t="s">
        <v>588</v>
      </c>
      <c r="E109" s="23">
        <v>3</v>
      </c>
      <c r="F109" s="26" t="s">
        <v>372</v>
      </c>
      <c r="G109" s="25" t="s">
        <v>411</v>
      </c>
      <c r="H109" s="20" t="s">
        <v>361</v>
      </c>
      <c r="I109" s="16" t="s">
        <v>365</v>
      </c>
    </row>
    <row r="110" spans="1:9" ht="26.1" customHeight="1">
      <c r="A110" s="159">
        <f t="shared" si="1"/>
        <v>107</v>
      </c>
      <c r="B110" s="161" t="s">
        <v>568</v>
      </c>
      <c r="C110" s="163" t="s">
        <v>589</v>
      </c>
      <c r="D110" s="24" t="s">
        <v>590</v>
      </c>
      <c r="E110" s="23">
        <v>12.22</v>
      </c>
      <c r="F110" s="20" t="s">
        <v>351</v>
      </c>
      <c r="G110" s="25" t="s">
        <v>533</v>
      </c>
      <c r="H110" s="161" t="s">
        <v>361</v>
      </c>
      <c r="I110" s="16" t="s">
        <v>362</v>
      </c>
    </row>
    <row r="111" spans="1:9" ht="26.1" customHeight="1">
      <c r="A111" s="160"/>
      <c r="B111" s="162"/>
      <c r="C111" s="160"/>
      <c r="D111" s="24" t="s">
        <v>591</v>
      </c>
      <c r="E111" s="23">
        <v>1</v>
      </c>
      <c r="F111" s="20" t="s">
        <v>592</v>
      </c>
      <c r="G111" s="20" t="s">
        <v>593</v>
      </c>
      <c r="H111" s="164"/>
      <c r="I111" s="16" t="s">
        <v>594</v>
      </c>
    </row>
    <row r="112" spans="1:9" ht="26.1" customHeight="1">
      <c r="A112" s="19">
        <f>A110+1</f>
        <v>108</v>
      </c>
      <c r="B112" s="20" t="s">
        <v>568</v>
      </c>
      <c r="C112" s="21" t="s">
        <v>589</v>
      </c>
      <c r="D112" s="24" t="s">
        <v>595</v>
      </c>
      <c r="E112" s="23">
        <v>1.75</v>
      </c>
      <c r="F112" s="26" t="s">
        <v>372</v>
      </c>
      <c r="G112" s="28" t="s">
        <v>398</v>
      </c>
      <c r="H112" s="25" t="s">
        <v>434</v>
      </c>
      <c r="I112" s="16" t="s">
        <v>365</v>
      </c>
    </row>
    <row r="113" spans="1:9" ht="26.1" customHeight="1">
      <c r="A113" s="19">
        <f t="shared" ref="A113:A127" si="2">A112+1</f>
        <v>109</v>
      </c>
      <c r="B113" s="20" t="s">
        <v>568</v>
      </c>
      <c r="C113" s="21" t="s">
        <v>589</v>
      </c>
      <c r="D113" s="24" t="s">
        <v>596</v>
      </c>
      <c r="E113" s="23">
        <v>19.778600000000001</v>
      </c>
      <c r="F113" s="20" t="s">
        <v>351</v>
      </c>
      <c r="G113" s="25" t="s">
        <v>580</v>
      </c>
      <c r="H113" s="20" t="s">
        <v>361</v>
      </c>
      <c r="I113" s="16" t="s">
        <v>365</v>
      </c>
    </row>
    <row r="114" spans="1:9" ht="26.1" customHeight="1">
      <c r="A114" s="19">
        <f t="shared" si="2"/>
        <v>110</v>
      </c>
      <c r="B114" s="20" t="s">
        <v>568</v>
      </c>
      <c r="C114" s="21" t="s">
        <v>589</v>
      </c>
      <c r="D114" s="24" t="s">
        <v>597</v>
      </c>
      <c r="E114" s="23">
        <v>5.0999999999999996</v>
      </c>
      <c r="F114" s="20" t="s">
        <v>351</v>
      </c>
      <c r="G114" s="20" t="s">
        <v>364</v>
      </c>
      <c r="H114" s="20" t="s">
        <v>361</v>
      </c>
      <c r="I114" s="16" t="s">
        <v>365</v>
      </c>
    </row>
    <row r="115" spans="1:9" ht="26.1" customHeight="1">
      <c r="A115" s="19">
        <f t="shared" si="2"/>
        <v>111</v>
      </c>
      <c r="B115" s="20" t="s">
        <v>568</v>
      </c>
      <c r="C115" s="21" t="s">
        <v>598</v>
      </c>
      <c r="D115" s="24" t="s">
        <v>599</v>
      </c>
      <c r="E115" s="23">
        <v>5.9</v>
      </c>
      <c r="F115" s="26" t="s">
        <v>600</v>
      </c>
      <c r="G115" s="25" t="s">
        <v>411</v>
      </c>
      <c r="H115" s="20" t="s">
        <v>361</v>
      </c>
      <c r="I115" s="16" t="s">
        <v>365</v>
      </c>
    </row>
    <row r="116" spans="1:9" s="13" customFormat="1" ht="33" customHeight="1">
      <c r="A116" s="19">
        <f t="shared" si="2"/>
        <v>112</v>
      </c>
      <c r="B116" s="20" t="s">
        <v>568</v>
      </c>
      <c r="C116" s="21" t="s">
        <v>601</v>
      </c>
      <c r="D116" s="22" t="s">
        <v>602</v>
      </c>
      <c r="E116" s="23">
        <v>1.35</v>
      </c>
      <c r="F116" s="20" t="s">
        <v>351</v>
      </c>
      <c r="G116" s="20" t="s">
        <v>364</v>
      </c>
      <c r="H116" s="20" t="s">
        <v>361</v>
      </c>
      <c r="I116" s="16" t="s">
        <v>365</v>
      </c>
    </row>
    <row r="117" spans="1:9" s="13" customFormat="1" ht="26.1" customHeight="1">
      <c r="A117" s="19">
        <f t="shared" si="2"/>
        <v>113</v>
      </c>
      <c r="B117" s="20" t="s">
        <v>603</v>
      </c>
      <c r="C117" s="21" t="s">
        <v>155</v>
      </c>
      <c r="D117" s="24" t="s">
        <v>604</v>
      </c>
      <c r="E117" s="23">
        <v>13.3</v>
      </c>
      <c r="F117" s="20" t="s">
        <v>351</v>
      </c>
      <c r="G117" s="25" t="s">
        <v>580</v>
      </c>
      <c r="H117" s="20" t="s">
        <v>361</v>
      </c>
      <c r="I117" s="16" t="s">
        <v>362</v>
      </c>
    </row>
    <row r="118" spans="1:9" s="12" customFormat="1" ht="26.1" customHeight="1">
      <c r="A118" s="19">
        <f t="shared" si="2"/>
        <v>114</v>
      </c>
      <c r="B118" s="20" t="s">
        <v>603</v>
      </c>
      <c r="C118" s="21" t="s">
        <v>155</v>
      </c>
      <c r="D118" s="24" t="s">
        <v>605</v>
      </c>
      <c r="E118" s="23">
        <v>80</v>
      </c>
      <c r="F118" s="20" t="s">
        <v>426</v>
      </c>
      <c r="G118" s="20" t="s">
        <v>436</v>
      </c>
      <c r="H118" s="20" t="s">
        <v>361</v>
      </c>
      <c r="I118" s="12" t="s">
        <v>428</v>
      </c>
    </row>
    <row r="119" spans="1:9" ht="26.1" customHeight="1">
      <c r="A119" s="19">
        <f t="shared" si="2"/>
        <v>115</v>
      </c>
      <c r="B119" s="20" t="s">
        <v>603</v>
      </c>
      <c r="C119" s="21" t="s">
        <v>606</v>
      </c>
      <c r="D119" s="24" t="s">
        <v>607</v>
      </c>
      <c r="E119" s="23">
        <v>8</v>
      </c>
      <c r="F119" s="26" t="s">
        <v>372</v>
      </c>
      <c r="G119" s="25" t="s">
        <v>479</v>
      </c>
      <c r="H119" s="20" t="s">
        <v>361</v>
      </c>
      <c r="I119" s="16" t="s">
        <v>365</v>
      </c>
    </row>
    <row r="120" spans="1:9" ht="26.1" customHeight="1">
      <c r="A120" s="19">
        <f t="shared" si="2"/>
        <v>116</v>
      </c>
      <c r="B120" s="20" t="s">
        <v>603</v>
      </c>
      <c r="C120" s="21" t="s">
        <v>608</v>
      </c>
      <c r="D120" s="24" t="s">
        <v>609</v>
      </c>
      <c r="E120" s="23">
        <v>15</v>
      </c>
      <c r="F120" s="20" t="s">
        <v>416</v>
      </c>
      <c r="G120" s="20" t="s">
        <v>610</v>
      </c>
      <c r="H120" s="20" t="s">
        <v>361</v>
      </c>
      <c r="I120" s="16" t="s">
        <v>457</v>
      </c>
    </row>
    <row r="121" spans="1:9" ht="26.1" customHeight="1">
      <c r="A121" s="19">
        <f t="shared" si="2"/>
        <v>117</v>
      </c>
      <c r="B121" s="20" t="s">
        <v>603</v>
      </c>
      <c r="C121" s="21" t="s">
        <v>611</v>
      </c>
      <c r="D121" s="24" t="s">
        <v>612</v>
      </c>
      <c r="E121" s="23">
        <v>17.399999999999999</v>
      </c>
      <c r="F121" s="20" t="s">
        <v>488</v>
      </c>
      <c r="G121" s="26" t="s">
        <v>613</v>
      </c>
      <c r="H121" s="20" t="s">
        <v>361</v>
      </c>
      <c r="I121" s="16" t="s">
        <v>387</v>
      </c>
    </row>
    <row r="122" spans="1:9" ht="26.1" customHeight="1">
      <c r="A122" s="19">
        <f t="shared" si="2"/>
        <v>118</v>
      </c>
      <c r="B122" s="20" t="s">
        <v>603</v>
      </c>
      <c r="C122" s="21" t="s">
        <v>614</v>
      </c>
      <c r="D122" s="24" t="s">
        <v>615</v>
      </c>
      <c r="E122" s="23">
        <v>20</v>
      </c>
      <c r="F122" s="20" t="s">
        <v>416</v>
      </c>
      <c r="G122" s="28" t="s">
        <v>526</v>
      </c>
      <c r="H122" s="20" t="s">
        <v>361</v>
      </c>
      <c r="I122" s="16" t="s">
        <v>365</v>
      </c>
    </row>
    <row r="123" spans="1:9" ht="26.1" customHeight="1">
      <c r="A123" s="19">
        <f t="shared" si="2"/>
        <v>119</v>
      </c>
      <c r="B123" s="20" t="s">
        <v>603</v>
      </c>
      <c r="C123" s="21" t="s">
        <v>614</v>
      </c>
      <c r="D123" s="24" t="s">
        <v>616</v>
      </c>
      <c r="E123" s="23">
        <v>12.57</v>
      </c>
      <c r="F123" s="26" t="s">
        <v>372</v>
      </c>
      <c r="G123" s="25" t="s">
        <v>411</v>
      </c>
      <c r="H123" s="20" t="s">
        <v>361</v>
      </c>
      <c r="I123" s="16" t="s">
        <v>365</v>
      </c>
    </row>
    <row r="124" spans="1:9" ht="26.1" customHeight="1">
      <c r="A124" s="19">
        <f t="shared" si="2"/>
        <v>120</v>
      </c>
      <c r="B124" s="20" t="s">
        <v>603</v>
      </c>
      <c r="C124" s="21" t="s">
        <v>617</v>
      </c>
      <c r="D124" s="24" t="s">
        <v>618</v>
      </c>
      <c r="E124" s="23">
        <v>13.5</v>
      </c>
      <c r="F124" s="20" t="s">
        <v>351</v>
      </c>
      <c r="G124" s="25" t="s">
        <v>411</v>
      </c>
      <c r="H124" s="20" t="s">
        <v>361</v>
      </c>
      <c r="I124" s="16" t="s">
        <v>365</v>
      </c>
    </row>
    <row r="125" spans="1:9" ht="26.1" customHeight="1">
      <c r="A125" s="19">
        <f t="shared" si="2"/>
        <v>121</v>
      </c>
      <c r="B125" s="20" t="s">
        <v>603</v>
      </c>
      <c r="C125" s="21" t="s">
        <v>619</v>
      </c>
      <c r="D125" s="24" t="s">
        <v>620</v>
      </c>
      <c r="E125" s="23">
        <v>10</v>
      </c>
      <c r="F125" s="20" t="s">
        <v>426</v>
      </c>
      <c r="G125" s="26" t="s">
        <v>621</v>
      </c>
      <c r="H125" s="20" t="s">
        <v>361</v>
      </c>
      <c r="I125" s="16" t="s">
        <v>428</v>
      </c>
    </row>
    <row r="126" spans="1:9" ht="26.1" customHeight="1">
      <c r="A126" s="19">
        <f t="shared" si="2"/>
        <v>122</v>
      </c>
      <c r="B126" s="20" t="s">
        <v>622</v>
      </c>
      <c r="C126" s="21" t="s">
        <v>623</v>
      </c>
      <c r="D126" s="24" t="s">
        <v>624</v>
      </c>
      <c r="E126" s="23">
        <v>5.65</v>
      </c>
      <c r="F126" s="20" t="s">
        <v>351</v>
      </c>
      <c r="G126" s="25" t="s">
        <v>381</v>
      </c>
      <c r="H126" s="20" t="s">
        <v>361</v>
      </c>
      <c r="I126" s="12" t="s">
        <v>394</v>
      </c>
    </row>
    <row r="127" spans="1:9" ht="34.5" customHeight="1">
      <c r="A127" s="19">
        <f t="shared" si="2"/>
        <v>123</v>
      </c>
      <c r="B127" s="20" t="s">
        <v>622</v>
      </c>
      <c r="C127" s="21" t="s">
        <v>623</v>
      </c>
      <c r="D127" s="22" t="s">
        <v>625</v>
      </c>
      <c r="E127" s="23">
        <v>37</v>
      </c>
      <c r="F127" s="26" t="s">
        <v>626</v>
      </c>
      <c r="G127" s="26" t="s">
        <v>627</v>
      </c>
      <c r="H127" s="20" t="s">
        <v>361</v>
      </c>
      <c r="I127" s="16" t="s">
        <v>365</v>
      </c>
    </row>
    <row r="128" spans="1:9" ht="26.1" customHeight="1">
      <c r="A128" s="19">
        <f t="shared" ref="A128:A139" si="3">A127+1</f>
        <v>124</v>
      </c>
      <c r="B128" s="20" t="s">
        <v>404</v>
      </c>
      <c r="C128" s="21" t="s">
        <v>628</v>
      </c>
      <c r="D128" s="24" t="s">
        <v>629</v>
      </c>
      <c r="E128" s="23">
        <v>6.9</v>
      </c>
      <c r="F128" s="26" t="s">
        <v>372</v>
      </c>
      <c r="G128" s="28" t="s">
        <v>398</v>
      </c>
      <c r="H128" s="25" t="s">
        <v>434</v>
      </c>
      <c r="I128" s="16" t="s">
        <v>365</v>
      </c>
    </row>
    <row r="129" spans="1:9" ht="26.1" customHeight="1">
      <c r="A129" s="19">
        <f t="shared" si="3"/>
        <v>125</v>
      </c>
      <c r="B129" s="20" t="s">
        <v>404</v>
      </c>
      <c r="C129" s="21" t="s">
        <v>630</v>
      </c>
      <c r="D129" s="22" t="s">
        <v>631</v>
      </c>
      <c r="E129" s="23">
        <v>14.7</v>
      </c>
      <c r="F129" s="26" t="s">
        <v>372</v>
      </c>
      <c r="G129" s="26" t="s">
        <v>632</v>
      </c>
      <c r="H129" s="20" t="s">
        <v>361</v>
      </c>
      <c r="I129" s="16" t="s">
        <v>365</v>
      </c>
    </row>
    <row r="130" spans="1:9" ht="26.1" customHeight="1">
      <c r="A130" s="19">
        <f t="shared" si="3"/>
        <v>126</v>
      </c>
      <c r="B130" s="20" t="s">
        <v>404</v>
      </c>
      <c r="C130" s="21" t="s">
        <v>630</v>
      </c>
      <c r="D130" s="22" t="s">
        <v>633</v>
      </c>
      <c r="E130" s="23">
        <v>10.3</v>
      </c>
      <c r="F130" s="26" t="s">
        <v>372</v>
      </c>
      <c r="G130" s="26" t="s">
        <v>436</v>
      </c>
      <c r="H130" s="20" t="s">
        <v>361</v>
      </c>
      <c r="I130" s="16" t="s">
        <v>365</v>
      </c>
    </row>
    <row r="131" spans="1:9" ht="26.1" customHeight="1">
      <c r="A131" s="19">
        <f t="shared" si="3"/>
        <v>127</v>
      </c>
      <c r="B131" s="20" t="s">
        <v>404</v>
      </c>
      <c r="C131" s="21" t="s">
        <v>630</v>
      </c>
      <c r="D131" s="22" t="s">
        <v>634</v>
      </c>
      <c r="E131" s="23">
        <v>18</v>
      </c>
      <c r="F131" s="26" t="s">
        <v>372</v>
      </c>
      <c r="G131" s="28" t="s">
        <v>398</v>
      </c>
      <c r="H131" s="25" t="s">
        <v>434</v>
      </c>
      <c r="I131" s="16" t="s">
        <v>365</v>
      </c>
    </row>
    <row r="132" spans="1:9" ht="26.1" customHeight="1">
      <c r="A132" s="19">
        <f t="shared" si="3"/>
        <v>128</v>
      </c>
      <c r="B132" s="20" t="s">
        <v>404</v>
      </c>
      <c r="C132" s="21" t="s">
        <v>409</v>
      </c>
      <c r="D132" s="24" t="s">
        <v>635</v>
      </c>
      <c r="E132" s="23">
        <v>5.1029</v>
      </c>
      <c r="F132" s="20" t="s">
        <v>351</v>
      </c>
      <c r="G132" s="25" t="s">
        <v>411</v>
      </c>
      <c r="H132" s="20" t="s">
        <v>361</v>
      </c>
      <c r="I132" s="16" t="s">
        <v>365</v>
      </c>
    </row>
    <row r="133" spans="1:9" ht="26.1" customHeight="1">
      <c r="A133" s="19">
        <f t="shared" si="3"/>
        <v>129</v>
      </c>
      <c r="B133" s="20" t="s">
        <v>404</v>
      </c>
      <c r="C133" s="21" t="s">
        <v>419</v>
      </c>
      <c r="D133" s="24" t="s">
        <v>636</v>
      </c>
      <c r="E133" s="23">
        <v>1.7</v>
      </c>
      <c r="F133" s="26" t="s">
        <v>372</v>
      </c>
      <c r="G133" s="25" t="s">
        <v>411</v>
      </c>
      <c r="H133" s="20" t="s">
        <v>361</v>
      </c>
      <c r="I133" s="16" t="s">
        <v>365</v>
      </c>
    </row>
    <row r="134" spans="1:9" ht="26.1" customHeight="1">
      <c r="A134" s="19">
        <f t="shared" si="3"/>
        <v>130</v>
      </c>
      <c r="B134" s="20" t="s">
        <v>404</v>
      </c>
      <c r="C134" s="21" t="s">
        <v>419</v>
      </c>
      <c r="D134" s="24" t="s">
        <v>637</v>
      </c>
      <c r="E134" s="23">
        <v>15.0586</v>
      </c>
      <c r="F134" s="20" t="s">
        <v>488</v>
      </c>
      <c r="G134" s="25" t="s">
        <v>411</v>
      </c>
      <c r="H134" s="20" t="s">
        <v>361</v>
      </c>
      <c r="I134" s="16" t="s">
        <v>362</v>
      </c>
    </row>
    <row r="135" spans="1:9" ht="26.1" customHeight="1">
      <c r="A135" s="19">
        <f t="shared" si="3"/>
        <v>131</v>
      </c>
      <c r="B135" s="20" t="s">
        <v>404</v>
      </c>
      <c r="C135" s="21" t="s">
        <v>419</v>
      </c>
      <c r="D135" s="24" t="s">
        <v>638</v>
      </c>
      <c r="E135" s="23">
        <v>17.350000000000001</v>
      </c>
      <c r="F135" s="20" t="s">
        <v>487</v>
      </c>
      <c r="G135" s="20" t="s">
        <v>473</v>
      </c>
      <c r="H135" s="20" t="s">
        <v>361</v>
      </c>
      <c r="I135" s="16" t="s">
        <v>365</v>
      </c>
    </row>
    <row r="136" spans="1:9" ht="26.1" customHeight="1">
      <c r="A136" s="19">
        <f t="shared" si="3"/>
        <v>132</v>
      </c>
      <c r="B136" s="20" t="s">
        <v>404</v>
      </c>
      <c r="C136" s="21" t="s">
        <v>442</v>
      </c>
      <c r="D136" s="24" t="s">
        <v>639</v>
      </c>
      <c r="E136" s="23">
        <v>2.57</v>
      </c>
      <c r="F136" s="20" t="s">
        <v>351</v>
      </c>
      <c r="G136" s="20" t="s">
        <v>360</v>
      </c>
      <c r="H136" s="20" t="s">
        <v>361</v>
      </c>
      <c r="I136" s="16" t="s">
        <v>362</v>
      </c>
    </row>
    <row r="137" spans="1:9" ht="26.1" customHeight="1">
      <c r="A137" s="19">
        <f t="shared" si="3"/>
        <v>133</v>
      </c>
      <c r="B137" s="20" t="s">
        <v>404</v>
      </c>
      <c r="C137" s="21" t="s">
        <v>445</v>
      </c>
      <c r="D137" s="24" t="s">
        <v>640</v>
      </c>
      <c r="E137" s="23">
        <v>2.5</v>
      </c>
      <c r="F137" s="20" t="s">
        <v>351</v>
      </c>
      <c r="G137" s="20" t="s">
        <v>463</v>
      </c>
      <c r="H137" s="20" t="s">
        <v>361</v>
      </c>
      <c r="I137" s="16" t="s">
        <v>394</v>
      </c>
    </row>
    <row r="138" spans="1:9" ht="54" customHeight="1">
      <c r="A138" s="19">
        <f t="shared" si="3"/>
        <v>134</v>
      </c>
      <c r="B138" s="20" t="s">
        <v>448</v>
      </c>
      <c r="C138" s="32" t="s">
        <v>641</v>
      </c>
      <c r="D138" s="22" t="s">
        <v>642</v>
      </c>
      <c r="E138" s="23">
        <v>13.9549</v>
      </c>
      <c r="F138" s="20" t="s">
        <v>351</v>
      </c>
      <c r="G138" s="25" t="s">
        <v>367</v>
      </c>
      <c r="H138" s="20" t="s">
        <v>361</v>
      </c>
      <c r="I138" s="16" t="s">
        <v>368</v>
      </c>
    </row>
    <row r="139" spans="1:9" ht="30" customHeight="1">
      <c r="A139" s="19">
        <f t="shared" si="3"/>
        <v>135</v>
      </c>
      <c r="B139" s="20" t="s">
        <v>494</v>
      </c>
      <c r="C139" s="21" t="s">
        <v>155</v>
      </c>
      <c r="D139" s="24" t="s">
        <v>643</v>
      </c>
      <c r="E139" s="23">
        <v>10.199999999999999</v>
      </c>
      <c r="F139" s="26" t="s">
        <v>471</v>
      </c>
      <c r="G139" s="26" t="s">
        <v>424</v>
      </c>
      <c r="H139" s="20" t="s">
        <v>361</v>
      </c>
      <c r="I139" s="16" t="s">
        <v>365</v>
      </c>
    </row>
  </sheetData>
  <mergeCells count="6">
    <mergeCell ref="A1:C1"/>
    <mergeCell ref="A2:H2"/>
    <mergeCell ref="A110:A111"/>
    <mergeCell ref="B110:B111"/>
    <mergeCell ref="C110:C111"/>
    <mergeCell ref="H110:H111"/>
  </mergeCells>
  <phoneticPr fontId="86" type="noConversion"/>
  <conditionalFormatting sqref="H10">
    <cfRule type="containsText" dxfId="95" priority="95" operator="containsText" text="滞后">
      <formula>NOT(ISERROR(SEARCH("滞后",H10)))</formula>
    </cfRule>
  </conditionalFormatting>
  <conditionalFormatting sqref="H17">
    <cfRule type="containsText" dxfId="94" priority="94" operator="containsText" text="滞后">
      <formula>NOT(ISERROR(SEARCH("滞后",H17)))</formula>
    </cfRule>
  </conditionalFormatting>
  <conditionalFormatting sqref="H39">
    <cfRule type="containsText" dxfId="93" priority="93" operator="containsText" text="滞后">
      <formula>NOT(ISERROR(SEARCH("滞后",H39)))</formula>
    </cfRule>
  </conditionalFormatting>
  <conditionalFormatting sqref="H40">
    <cfRule type="containsText" dxfId="92" priority="92" operator="containsText" text="滞后">
      <formula>NOT(ISERROR(SEARCH("滞后",H40)))</formula>
    </cfRule>
  </conditionalFormatting>
  <conditionalFormatting sqref="H41">
    <cfRule type="containsText" dxfId="91" priority="91" operator="containsText" text="滞后">
      <formula>NOT(ISERROR(SEARCH("滞后",H41)))</formula>
    </cfRule>
  </conditionalFormatting>
  <conditionalFormatting sqref="H42">
    <cfRule type="containsText" dxfId="90" priority="90" operator="containsText" text="滞后">
      <formula>NOT(ISERROR(SEARCH("滞后",H42)))</formula>
    </cfRule>
  </conditionalFormatting>
  <conditionalFormatting sqref="H50">
    <cfRule type="containsText" dxfId="89" priority="89" operator="containsText" text="滞后">
      <formula>NOT(ISERROR(SEARCH("滞后",H50)))</formula>
    </cfRule>
  </conditionalFormatting>
  <conditionalFormatting sqref="H51">
    <cfRule type="containsText" dxfId="88" priority="88" operator="containsText" text="滞后">
      <formula>NOT(ISERROR(SEARCH("滞后",H51)))</formula>
    </cfRule>
  </conditionalFormatting>
  <conditionalFormatting sqref="H52">
    <cfRule type="containsText" dxfId="87" priority="87" operator="containsText" text="滞后">
      <formula>NOT(ISERROR(SEARCH("滞后",H52)))</formula>
    </cfRule>
  </conditionalFormatting>
  <conditionalFormatting sqref="H53">
    <cfRule type="containsText" dxfId="86" priority="86" operator="containsText" text="滞后">
      <formula>NOT(ISERROR(SEARCH("滞后",H53)))</formula>
    </cfRule>
  </conditionalFormatting>
  <conditionalFormatting sqref="H54">
    <cfRule type="containsText" dxfId="85" priority="85" operator="containsText" text="滞后">
      <formula>NOT(ISERROR(SEARCH("滞后",H54)))</formula>
    </cfRule>
  </conditionalFormatting>
  <conditionalFormatting sqref="H55">
    <cfRule type="containsText" dxfId="84" priority="84" operator="containsText" text="滞后">
      <formula>NOT(ISERROR(SEARCH("滞后",H55)))</formula>
    </cfRule>
  </conditionalFormatting>
  <conditionalFormatting sqref="H56">
    <cfRule type="containsText" dxfId="83" priority="83" operator="containsText" text="滞后">
      <formula>NOT(ISERROR(SEARCH("滞后",H56)))</formula>
    </cfRule>
  </conditionalFormatting>
  <conditionalFormatting sqref="H57">
    <cfRule type="containsText" dxfId="82" priority="82" operator="containsText" text="滞后">
      <formula>NOT(ISERROR(SEARCH("滞后",H57)))</formula>
    </cfRule>
  </conditionalFormatting>
  <conditionalFormatting sqref="H58">
    <cfRule type="containsText" dxfId="81" priority="81" operator="containsText" text="滞后">
      <formula>NOT(ISERROR(SEARCH("滞后",H58)))</formula>
    </cfRule>
  </conditionalFormatting>
  <conditionalFormatting sqref="H59">
    <cfRule type="containsText" dxfId="80" priority="80" operator="containsText" text="滞后">
      <formula>NOT(ISERROR(SEARCH("滞后",H59)))</formula>
    </cfRule>
  </conditionalFormatting>
  <conditionalFormatting sqref="H60">
    <cfRule type="containsText" dxfId="79" priority="79" operator="containsText" text="滞后">
      <formula>NOT(ISERROR(SEARCH("滞后",H60)))</formula>
    </cfRule>
  </conditionalFormatting>
  <conditionalFormatting sqref="H61">
    <cfRule type="containsText" dxfId="78" priority="78" operator="containsText" text="滞后">
      <formula>NOT(ISERROR(SEARCH("滞后",H61)))</formula>
    </cfRule>
  </conditionalFormatting>
  <conditionalFormatting sqref="H62">
    <cfRule type="containsText" dxfId="77" priority="77" operator="containsText" text="滞后">
      <formula>NOT(ISERROR(SEARCH("滞后",H62)))</formula>
    </cfRule>
  </conditionalFormatting>
  <conditionalFormatting sqref="H63">
    <cfRule type="containsText" dxfId="76" priority="76" operator="containsText" text="滞后">
      <formula>NOT(ISERROR(SEARCH("滞后",H63)))</formula>
    </cfRule>
  </conditionalFormatting>
  <conditionalFormatting sqref="H64">
    <cfRule type="containsText" dxfId="75" priority="75" operator="containsText" text="滞后">
      <formula>NOT(ISERROR(SEARCH("滞后",H64)))</formula>
    </cfRule>
  </conditionalFormatting>
  <conditionalFormatting sqref="H65">
    <cfRule type="containsText" dxfId="74" priority="74" operator="containsText" text="滞后">
      <formula>NOT(ISERROR(SEARCH("滞后",H65)))</formula>
    </cfRule>
  </conditionalFormatting>
  <conditionalFormatting sqref="H66">
    <cfRule type="containsText" dxfId="73" priority="73" operator="containsText" text="滞后">
      <formula>NOT(ISERROR(SEARCH("滞后",H66)))</formula>
    </cfRule>
  </conditionalFormatting>
  <conditionalFormatting sqref="H67">
    <cfRule type="containsText" dxfId="72" priority="72" operator="containsText" text="滞后">
      <formula>NOT(ISERROR(SEARCH("滞后",H67)))</formula>
    </cfRule>
  </conditionalFormatting>
  <conditionalFormatting sqref="H68">
    <cfRule type="containsText" dxfId="71" priority="71" operator="containsText" text="滞后">
      <formula>NOT(ISERROR(SEARCH("滞后",H68)))</formula>
    </cfRule>
  </conditionalFormatting>
  <conditionalFormatting sqref="H69">
    <cfRule type="containsText" dxfId="70" priority="70" operator="containsText" text="滞后">
      <formula>NOT(ISERROR(SEARCH("滞后",H69)))</formula>
    </cfRule>
  </conditionalFormatting>
  <conditionalFormatting sqref="H70">
    <cfRule type="containsText" dxfId="69" priority="69" operator="containsText" text="滞后">
      <formula>NOT(ISERROR(SEARCH("滞后",H70)))</formula>
    </cfRule>
  </conditionalFormatting>
  <conditionalFormatting sqref="H71">
    <cfRule type="containsText" dxfId="68" priority="68" operator="containsText" text="滞后">
      <formula>NOT(ISERROR(SEARCH("滞后",H71)))</formula>
    </cfRule>
  </conditionalFormatting>
  <conditionalFormatting sqref="H72">
    <cfRule type="containsText" dxfId="67" priority="67" operator="containsText" text="滞后">
      <formula>NOT(ISERROR(SEARCH("滞后",H72)))</formula>
    </cfRule>
  </conditionalFormatting>
  <conditionalFormatting sqref="H73">
    <cfRule type="containsText" dxfId="66" priority="66" operator="containsText" text="滞后">
      <formula>NOT(ISERROR(SEARCH("滞后",H73)))</formula>
    </cfRule>
  </conditionalFormatting>
  <conditionalFormatting sqref="H74">
    <cfRule type="containsText" dxfId="65" priority="65" operator="containsText" text="滞后">
      <formula>NOT(ISERROR(SEARCH("滞后",H74)))</formula>
    </cfRule>
  </conditionalFormatting>
  <conditionalFormatting sqref="H75">
    <cfRule type="containsText" dxfId="64" priority="64" operator="containsText" text="滞后">
      <formula>NOT(ISERROR(SEARCH("滞后",H75)))</formula>
    </cfRule>
  </conditionalFormatting>
  <conditionalFormatting sqref="H76">
    <cfRule type="containsText" dxfId="63" priority="62" operator="containsText" text="滞后">
      <formula>NOT(ISERROR(SEARCH("滞后",H76)))</formula>
    </cfRule>
  </conditionalFormatting>
  <conditionalFormatting sqref="H77">
    <cfRule type="containsText" dxfId="62" priority="63" operator="containsText" text="滞后">
      <formula>NOT(ISERROR(SEARCH("滞后",H77)))</formula>
    </cfRule>
  </conditionalFormatting>
  <conditionalFormatting sqref="H78">
    <cfRule type="containsText" dxfId="61" priority="61" operator="containsText" text="滞后">
      <formula>NOT(ISERROR(SEARCH("滞后",H78)))</formula>
    </cfRule>
  </conditionalFormatting>
  <conditionalFormatting sqref="H79">
    <cfRule type="containsText" dxfId="60" priority="60" operator="containsText" text="滞后">
      <formula>NOT(ISERROR(SEARCH("滞后",H79)))</formula>
    </cfRule>
  </conditionalFormatting>
  <conditionalFormatting sqref="H80">
    <cfRule type="containsText" dxfId="59" priority="59" operator="containsText" text="滞后">
      <formula>NOT(ISERROR(SEARCH("滞后",H80)))</formula>
    </cfRule>
  </conditionalFormatting>
  <conditionalFormatting sqref="H81">
    <cfRule type="containsText" dxfId="58" priority="58" operator="containsText" text="滞后">
      <formula>NOT(ISERROR(SEARCH("滞后",H81)))</formula>
    </cfRule>
  </conditionalFormatting>
  <conditionalFormatting sqref="H82">
    <cfRule type="containsText" dxfId="57" priority="57" operator="containsText" text="滞后">
      <formula>NOT(ISERROR(SEARCH("滞后",H82)))</formula>
    </cfRule>
  </conditionalFormatting>
  <conditionalFormatting sqref="H83">
    <cfRule type="containsText" dxfId="56" priority="56" operator="containsText" text="滞后">
      <formula>NOT(ISERROR(SEARCH("滞后",H83)))</formula>
    </cfRule>
  </conditionalFormatting>
  <conditionalFormatting sqref="H84">
    <cfRule type="containsText" dxfId="55" priority="55" operator="containsText" text="滞后">
      <formula>NOT(ISERROR(SEARCH("滞后",H84)))</formula>
    </cfRule>
  </conditionalFormatting>
  <conditionalFormatting sqref="H85">
    <cfRule type="containsText" dxfId="54" priority="54" operator="containsText" text="滞后">
      <formula>NOT(ISERROR(SEARCH("滞后",H85)))</formula>
    </cfRule>
  </conditionalFormatting>
  <conditionalFormatting sqref="H86">
    <cfRule type="containsText" dxfId="53" priority="53" operator="containsText" text="滞后">
      <formula>NOT(ISERROR(SEARCH("滞后",H86)))</formula>
    </cfRule>
  </conditionalFormatting>
  <conditionalFormatting sqref="H87">
    <cfRule type="containsText" dxfId="52" priority="52" operator="containsText" text="滞后">
      <formula>NOT(ISERROR(SEARCH("滞后",H87)))</formula>
    </cfRule>
  </conditionalFormatting>
  <conditionalFormatting sqref="H88">
    <cfRule type="containsText" dxfId="51" priority="51" operator="containsText" text="滞后">
      <formula>NOT(ISERROR(SEARCH("滞后",H88)))</formula>
    </cfRule>
  </conditionalFormatting>
  <conditionalFormatting sqref="H89">
    <cfRule type="containsText" dxfId="50" priority="50" operator="containsText" text="滞后">
      <formula>NOT(ISERROR(SEARCH("滞后",H89)))</formula>
    </cfRule>
  </conditionalFormatting>
  <conditionalFormatting sqref="H90">
    <cfRule type="containsText" dxfId="49" priority="49" operator="containsText" text="滞后">
      <formula>NOT(ISERROR(SEARCH("滞后",H90)))</formula>
    </cfRule>
  </conditionalFormatting>
  <conditionalFormatting sqref="H91">
    <cfRule type="containsText" dxfId="48" priority="48" operator="containsText" text="滞后">
      <formula>NOT(ISERROR(SEARCH("滞后",H91)))</formula>
    </cfRule>
  </conditionalFormatting>
  <conditionalFormatting sqref="H92">
    <cfRule type="containsText" dxfId="47" priority="47" operator="containsText" text="滞后">
      <formula>NOT(ISERROR(SEARCH("滞后",H92)))</formula>
    </cfRule>
  </conditionalFormatting>
  <conditionalFormatting sqref="H93">
    <cfRule type="containsText" dxfId="46" priority="46" operator="containsText" text="滞后">
      <formula>NOT(ISERROR(SEARCH("滞后",H93)))</formula>
    </cfRule>
  </conditionalFormatting>
  <conditionalFormatting sqref="H94">
    <cfRule type="containsText" dxfId="45" priority="45" operator="containsText" text="滞后">
      <formula>NOT(ISERROR(SEARCH("滞后",H94)))</formula>
    </cfRule>
  </conditionalFormatting>
  <conditionalFormatting sqref="H95">
    <cfRule type="containsText" dxfId="44" priority="44" operator="containsText" text="滞后">
      <formula>NOT(ISERROR(SEARCH("滞后",H95)))</formula>
    </cfRule>
  </conditionalFormatting>
  <conditionalFormatting sqref="H96">
    <cfRule type="containsText" dxfId="43" priority="43" operator="containsText" text="滞后">
      <formula>NOT(ISERROR(SEARCH("滞后",H96)))</formula>
    </cfRule>
  </conditionalFormatting>
  <conditionalFormatting sqref="H97">
    <cfRule type="containsText" dxfId="42" priority="42" operator="containsText" text="滞后">
      <formula>NOT(ISERROR(SEARCH("滞后",H97)))</formula>
    </cfRule>
  </conditionalFormatting>
  <conditionalFormatting sqref="H98">
    <cfRule type="containsText" dxfId="41" priority="41" operator="containsText" text="滞后">
      <formula>NOT(ISERROR(SEARCH("滞后",H98)))</formula>
    </cfRule>
  </conditionalFormatting>
  <conditionalFormatting sqref="H99">
    <cfRule type="containsText" dxfId="40" priority="40" operator="containsText" text="滞后">
      <formula>NOT(ISERROR(SEARCH("滞后",H99)))</formula>
    </cfRule>
  </conditionalFormatting>
  <conditionalFormatting sqref="H100">
    <cfRule type="containsText" dxfId="39" priority="39" operator="containsText" text="滞后">
      <formula>NOT(ISERROR(SEARCH("滞后",H100)))</formula>
    </cfRule>
  </conditionalFormatting>
  <conditionalFormatting sqref="H101">
    <cfRule type="containsText" dxfId="38" priority="38" operator="containsText" text="滞后">
      <formula>NOT(ISERROR(SEARCH("滞后",H101)))</formula>
    </cfRule>
  </conditionalFormatting>
  <conditionalFormatting sqref="H102">
    <cfRule type="containsText" dxfId="37" priority="37" operator="containsText" text="滞后">
      <formula>NOT(ISERROR(SEARCH("滞后",H102)))</formula>
    </cfRule>
  </conditionalFormatting>
  <conditionalFormatting sqref="H103">
    <cfRule type="containsText" dxfId="36" priority="36" operator="containsText" text="滞后">
      <formula>NOT(ISERROR(SEARCH("滞后",H103)))</formula>
    </cfRule>
  </conditionalFormatting>
  <conditionalFormatting sqref="H104">
    <cfRule type="containsText" dxfId="35" priority="35" operator="containsText" text="滞后">
      <formula>NOT(ISERROR(SEARCH("滞后",H104)))</formula>
    </cfRule>
  </conditionalFormatting>
  <conditionalFormatting sqref="H105">
    <cfRule type="containsText" dxfId="34" priority="34" operator="containsText" text="滞后">
      <formula>NOT(ISERROR(SEARCH("滞后",H105)))</formula>
    </cfRule>
  </conditionalFormatting>
  <conditionalFormatting sqref="H106">
    <cfRule type="containsText" dxfId="33" priority="33" operator="containsText" text="滞后">
      <formula>NOT(ISERROR(SEARCH("滞后",H106)))</formula>
    </cfRule>
  </conditionalFormatting>
  <conditionalFormatting sqref="H107">
    <cfRule type="containsText" dxfId="32" priority="32" operator="containsText" text="滞后">
      <formula>NOT(ISERROR(SEARCH("滞后",H107)))</formula>
    </cfRule>
  </conditionalFormatting>
  <conditionalFormatting sqref="H108">
    <cfRule type="containsText" dxfId="31" priority="31" operator="containsText" text="滞后">
      <formula>NOT(ISERROR(SEARCH("滞后",H108)))</formula>
    </cfRule>
  </conditionalFormatting>
  <conditionalFormatting sqref="H109">
    <cfRule type="containsText" dxfId="30" priority="30" operator="containsText" text="滞后">
      <formula>NOT(ISERROR(SEARCH("滞后",H109)))</formula>
    </cfRule>
  </conditionalFormatting>
  <conditionalFormatting sqref="H110">
    <cfRule type="containsText" dxfId="29" priority="29" operator="containsText" text="滞后">
      <formula>NOT(ISERROR(SEARCH("滞后",H110)))</formula>
    </cfRule>
  </conditionalFormatting>
  <conditionalFormatting sqref="H112">
    <cfRule type="containsText" dxfId="28" priority="28" operator="containsText" text="滞后">
      <formula>NOT(ISERROR(SEARCH("滞后",H112)))</formula>
    </cfRule>
  </conditionalFormatting>
  <conditionalFormatting sqref="H113">
    <cfRule type="containsText" dxfId="27" priority="27" operator="containsText" text="滞后">
      <formula>NOT(ISERROR(SEARCH("滞后",H113)))</formula>
    </cfRule>
  </conditionalFormatting>
  <conditionalFormatting sqref="H114">
    <cfRule type="containsText" dxfId="26" priority="26" operator="containsText" text="滞后">
      <formula>NOT(ISERROR(SEARCH("滞后",H114)))</formula>
    </cfRule>
  </conditionalFormatting>
  <conditionalFormatting sqref="H115">
    <cfRule type="containsText" dxfId="25" priority="25" operator="containsText" text="滞后">
      <formula>NOT(ISERROR(SEARCH("滞后",H115)))</formula>
    </cfRule>
  </conditionalFormatting>
  <conditionalFormatting sqref="H116">
    <cfRule type="containsText" dxfId="24" priority="24" operator="containsText" text="滞后">
      <formula>NOT(ISERROR(SEARCH("滞后",H116)))</formula>
    </cfRule>
  </conditionalFormatting>
  <conditionalFormatting sqref="H117">
    <cfRule type="containsText" dxfId="23" priority="23" operator="containsText" text="滞后">
      <formula>NOT(ISERROR(SEARCH("滞后",H117)))</formula>
    </cfRule>
  </conditionalFormatting>
  <conditionalFormatting sqref="H118">
    <cfRule type="containsText" dxfId="22" priority="22" operator="containsText" text="滞后">
      <formula>NOT(ISERROR(SEARCH("滞后",H118)))</formula>
    </cfRule>
  </conditionalFormatting>
  <conditionalFormatting sqref="H119">
    <cfRule type="containsText" dxfId="21" priority="21" operator="containsText" text="滞后">
      <formula>NOT(ISERROR(SEARCH("滞后",H119)))</formula>
    </cfRule>
  </conditionalFormatting>
  <conditionalFormatting sqref="H120">
    <cfRule type="containsText" dxfId="20" priority="20" operator="containsText" text="滞后">
      <formula>NOT(ISERROR(SEARCH("滞后",H120)))</formula>
    </cfRule>
  </conditionalFormatting>
  <conditionalFormatting sqref="H121">
    <cfRule type="containsText" dxfId="19" priority="19" operator="containsText" text="滞后">
      <formula>NOT(ISERROR(SEARCH("滞后",H121)))</formula>
    </cfRule>
  </conditionalFormatting>
  <conditionalFormatting sqref="H122">
    <cfRule type="containsText" dxfId="18" priority="18" operator="containsText" text="滞后">
      <formula>NOT(ISERROR(SEARCH("滞后",H122)))</formula>
    </cfRule>
  </conditionalFormatting>
  <conditionalFormatting sqref="H123">
    <cfRule type="containsText" dxfId="17" priority="17" operator="containsText" text="滞后">
      <formula>NOT(ISERROR(SEARCH("滞后",H123)))</formula>
    </cfRule>
  </conditionalFormatting>
  <conditionalFormatting sqref="H124">
    <cfRule type="containsText" dxfId="16" priority="16" operator="containsText" text="滞后">
      <formula>NOT(ISERROR(SEARCH("滞后",H124)))</formula>
    </cfRule>
  </conditionalFormatting>
  <conditionalFormatting sqref="H125">
    <cfRule type="containsText" dxfId="15" priority="15" operator="containsText" text="滞后">
      <formula>NOT(ISERROR(SEARCH("滞后",H125)))</formula>
    </cfRule>
  </conditionalFormatting>
  <conditionalFormatting sqref="H126">
    <cfRule type="containsText" dxfId="14" priority="14" operator="containsText" text="滞后">
      <formula>NOT(ISERROR(SEARCH("滞后",H126)))</formula>
    </cfRule>
  </conditionalFormatting>
  <conditionalFormatting sqref="H127">
    <cfRule type="containsText" dxfId="13" priority="13" operator="containsText" text="滞后">
      <formula>NOT(ISERROR(SEARCH("滞后",H127)))</formula>
    </cfRule>
  </conditionalFormatting>
  <conditionalFormatting sqref="H128">
    <cfRule type="containsText" dxfId="12" priority="12" operator="containsText" text="滞后">
      <formula>NOT(ISERROR(SEARCH("滞后",H128)))</formula>
    </cfRule>
  </conditionalFormatting>
  <conditionalFormatting sqref="H129">
    <cfRule type="containsText" dxfId="11" priority="11" operator="containsText" text="滞后">
      <formula>NOT(ISERROR(SEARCH("滞后",H129)))</formula>
    </cfRule>
  </conditionalFormatting>
  <conditionalFormatting sqref="H130">
    <cfRule type="containsText" dxfId="10" priority="10" operator="containsText" text="滞后">
      <formula>NOT(ISERROR(SEARCH("滞后",H130)))</formula>
    </cfRule>
  </conditionalFormatting>
  <conditionalFormatting sqref="H131">
    <cfRule type="containsText" dxfId="9" priority="9" operator="containsText" text="滞后">
      <formula>NOT(ISERROR(SEARCH("滞后",H131)))</formula>
    </cfRule>
  </conditionalFormatting>
  <conditionalFormatting sqref="H132">
    <cfRule type="containsText" dxfId="8" priority="8" operator="containsText" text="滞后">
      <formula>NOT(ISERROR(SEARCH("滞后",H132)))</formula>
    </cfRule>
  </conditionalFormatting>
  <conditionalFormatting sqref="H133">
    <cfRule type="containsText" dxfId="7" priority="7" operator="containsText" text="滞后">
      <formula>NOT(ISERROR(SEARCH("滞后",H133)))</formula>
    </cfRule>
  </conditionalFormatting>
  <conditionalFormatting sqref="H134">
    <cfRule type="containsText" dxfId="6" priority="6" operator="containsText" text="滞后">
      <formula>NOT(ISERROR(SEARCH("滞后",H134)))</formula>
    </cfRule>
  </conditionalFormatting>
  <conditionalFormatting sqref="H135">
    <cfRule type="containsText" dxfId="5" priority="5" operator="containsText" text="滞后">
      <formula>NOT(ISERROR(SEARCH("滞后",H135)))</formula>
    </cfRule>
  </conditionalFormatting>
  <conditionalFormatting sqref="H136">
    <cfRule type="containsText" dxfId="4" priority="4" operator="containsText" text="滞后">
      <formula>NOT(ISERROR(SEARCH("滞后",H136)))</formula>
    </cfRule>
  </conditionalFormatting>
  <conditionalFormatting sqref="H137">
    <cfRule type="containsText" dxfId="3" priority="3" operator="containsText" text="滞后">
      <formula>NOT(ISERROR(SEARCH("滞后",H137)))</formula>
    </cfRule>
  </conditionalFormatting>
  <conditionalFormatting sqref="H138">
    <cfRule type="containsText" dxfId="2" priority="2" operator="containsText" text="滞后">
      <formula>NOT(ISERROR(SEARCH("滞后",H138)))</formula>
    </cfRule>
  </conditionalFormatting>
  <conditionalFormatting sqref="H139">
    <cfRule type="containsText" dxfId="1" priority="1" operator="containsText" text="滞后">
      <formula>NOT(ISERROR(SEARCH("滞后",H139)))</formula>
    </cfRule>
  </conditionalFormatting>
  <conditionalFormatting sqref="H11:H16 H18:H38 H43:H49 H4:H9">
    <cfRule type="containsText" dxfId="0" priority="96" operator="containsText" text="滞后">
      <formula>NOT(ISERROR(SEARCH("滞后",H4)))</formula>
    </cfRule>
  </conditionalFormatting>
  <printOptions horizontalCentered="1"/>
  <pageMargins left="0.59027777777777801" right="0.59027777777777801" top="0.74791666666666701" bottom="0.74791666666666701" header="0.31458333333333299" footer="0.31458333333333299"/>
  <pageSetup paperSize="9" scale="95" orientation="portrait" useFirstPageNumber="1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6"/>
  <sheetViews>
    <sheetView workbookViewId="0">
      <selection activeCell="C1" sqref="A1:C1048576"/>
    </sheetView>
  </sheetViews>
  <sheetFormatPr defaultColWidth="9" defaultRowHeight="13.5"/>
  <cols>
    <col min="2" max="2" width="9.5" style="8" customWidth="1"/>
    <col min="3" max="3" width="11.625" customWidth="1"/>
  </cols>
  <sheetData>
    <row r="1" spans="1:12">
      <c r="A1" t="s">
        <v>644</v>
      </c>
      <c r="B1" s="8" t="s">
        <v>645</v>
      </c>
      <c r="C1" s="9" t="s">
        <v>646</v>
      </c>
      <c r="F1" t="s">
        <v>644</v>
      </c>
      <c r="G1" t="s">
        <v>647</v>
      </c>
      <c r="H1" t="s">
        <v>648</v>
      </c>
      <c r="I1" t="s">
        <v>649</v>
      </c>
      <c r="J1" t="s">
        <v>650</v>
      </c>
      <c r="K1" s="9" t="s">
        <v>651</v>
      </c>
      <c r="L1" s="9" t="s">
        <v>652</v>
      </c>
    </row>
    <row r="2" spans="1:12">
      <c r="A2" t="s">
        <v>653</v>
      </c>
      <c r="B2" s="8">
        <v>51392.08</v>
      </c>
      <c r="C2" s="10">
        <f>B2/10000</f>
        <v>5.139208</v>
      </c>
      <c r="F2" t="s">
        <v>654</v>
      </c>
      <c r="G2">
        <v>53801</v>
      </c>
      <c r="H2">
        <v>16910</v>
      </c>
      <c r="I2">
        <v>55171</v>
      </c>
      <c r="J2">
        <v>16910</v>
      </c>
      <c r="K2">
        <f>I2/10000</f>
        <v>5.5171000000000001</v>
      </c>
      <c r="L2">
        <f>J2/10000</f>
        <v>1.6910000000000001</v>
      </c>
    </row>
    <row r="3" spans="1:12">
      <c r="A3" t="s">
        <v>655</v>
      </c>
      <c r="B3" s="8">
        <v>55675</v>
      </c>
      <c r="C3" s="10">
        <f t="shared" ref="C3:C66" si="0">B3/10000</f>
        <v>5.5674999999999999</v>
      </c>
      <c r="F3" t="s">
        <v>656</v>
      </c>
      <c r="G3">
        <v>780</v>
      </c>
      <c r="H3">
        <v>780</v>
      </c>
      <c r="I3">
        <v>780</v>
      </c>
      <c r="J3">
        <v>780</v>
      </c>
      <c r="K3">
        <f t="shared" ref="K3:K66" si="1">I3/10000</f>
        <v>7.8E-2</v>
      </c>
      <c r="L3">
        <f t="shared" ref="L3:L66" si="2">J3/10000</f>
        <v>7.8E-2</v>
      </c>
    </row>
    <row r="4" spans="1:12">
      <c r="A4" t="s">
        <v>657</v>
      </c>
      <c r="B4" s="8">
        <v>64917</v>
      </c>
      <c r="C4" s="10">
        <f t="shared" si="0"/>
        <v>6.4916999999999998</v>
      </c>
      <c r="F4" t="s">
        <v>658</v>
      </c>
      <c r="G4">
        <v>23872</v>
      </c>
      <c r="H4">
        <v>8744</v>
      </c>
      <c r="I4">
        <v>23872</v>
      </c>
      <c r="J4">
        <v>8744</v>
      </c>
      <c r="K4">
        <f t="shared" si="1"/>
        <v>2.3872</v>
      </c>
      <c r="L4">
        <f t="shared" si="2"/>
        <v>0.87439999999999996</v>
      </c>
    </row>
    <row r="5" spans="1:12">
      <c r="A5" t="s">
        <v>659</v>
      </c>
      <c r="B5" s="8">
        <v>52679</v>
      </c>
      <c r="C5" s="10">
        <f t="shared" si="0"/>
        <v>5.2679</v>
      </c>
      <c r="F5" t="s">
        <v>660</v>
      </c>
      <c r="G5">
        <v>458</v>
      </c>
      <c r="H5">
        <v>238</v>
      </c>
      <c r="I5">
        <v>458</v>
      </c>
      <c r="J5">
        <v>238</v>
      </c>
      <c r="K5">
        <f t="shared" si="1"/>
        <v>4.58E-2</v>
      </c>
      <c r="L5">
        <f t="shared" si="2"/>
        <v>2.3800000000000002E-2</v>
      </c>
    </row>
    <row r="6" spans="1:12">
      <c r="A6" t="s">
        <v>661</v>
      </c>
      <c r="B6" s="8">
        <v>51014.7</v>
      </c>
      <c r="C6" s="10">
        <f t="shared" si="0"/>
        <v>5.1014699999999999</v>
      </c>
      <c r="F6" t="s">
        <v>662</v>
      </c>
      <c r="G6">
        <v>15870</v>
      </c>
      <c r="H6">
        <v>1604</v>
      </c>
      <c r="I6">
        <v>15870</v>
      </c>
      <c r="J6">
        <v>1604</v>
      </c>
      <c r="K6">
        <f t="shared" si="1"/>
        <v>1.587</v>
      </c>
      <c r="L6">
        <f t="shared" si="2"/>
        <v>0.16039999999999999</v>
      </c>
    </row>
    <row r="7" spans="1:12">
      <c r="A7" t="s">
        <v>663</v>
      </c>
      <c r="B7" s="8">
        <v>69705.8</v>
      </c>
      <c r="C7" s="10">
        <f t="shared" si="0"/>
        <v>6.97058</v>
      </c>
      <c r="F7" t="s">
        <v>664</v>
      </c>
      <c r="G7">
        <v>2813</v>
      </c>
      <c r="H7">
        <v>1116</v>
      </c>
      <c r="I7">
        <v>4183</v>
      </c>
      <c r="J7">
        <v>1116</v>
      </c>
      <c r="K7">
        <f t="shared" si="1"/>
        <v>0.41830000000000001</v>
      </c>
      <c r="L7">
        <f t="shared" si="2"/>
        <v>0.1116</v>
      </c>
    </row>
    <row r="8" spans="1:12">
      <c r="A8" t="s">
        <v>665</v>
      </c>
      <c r="B8" s="8">
        <v>56984</v>
      </c>
      <c r="C8" s="10">
        <f t="shared" si="0"/>
        <v>5.6984000000000004</v>
      </c>
      <c r="F8" t="s">
        <v>666</v>
      </c>
      <c r="G8">
        <v>3844</v>
      </c>
      <c r="H8">
        <v>1504</v>
      </c>
      <c r="I8">
        <v>3844</v>
      </c>
      <c r="J8">
        <v>1504</v>
      </c>
      <c r="K8">
        <f t="shared" si="1"/>
        <v>0.38440000000000002</v>
      </c>
      <c r="L8">
        <f t="shared" si="2"/>
        <v>0.15040000000000001</v>
      </c>
    </row>
    <row r="9" spans="1:12">
      <c r="A9" t="s">
        <v>667</v>
      </c>
      <c r="B9" s="8">
        <v>37799</v>
      </c>
      <c r="C9" s="10">
        <f t="shared" si="0"/>
        <v>3.7799</v>
      </c>
      <c r="F9" t="s">
        <v>668</v>
      </c>
      <c r="G9">
        <v>3630</v>
      </c>
      <c r="H9">
        <v>1420</v>
      </c>
      <c r="I9">
        <v>3630</v>
      </c>
      <c r="J9">
        <v>1420</v>
      </c>
      <c r="K9">
        <f t="shared" si="1"/>
        <v>0.36299999999999999</v>
      </c>
      <c r="L9">
        <f t="shared" si="2"/>
        <v>0.14199999999999999</v>
      </c>
    </row>
    <row r="10" spans="1:12">
      <c r="A10" t="s">
        <v>669</v>
      </c>
      <c r="B10" s="8">
        <v>6374.48</v>
      </c>
      <c r="C10" s="10">
        <f t="shared" si="0"/>
        <v>0.6374479999999999</v>
      </c>
      <c r="F10" t="s">
        <v>670</v>
      </c>
      <c r="G10">
        <v>2444</v>
      </c>
      <c r="H10">
        <v>1414</v>
      </c>
      <c r="I10">
        <v>2444</v>
      </c>
      <c r="J10">
        <v>1414</v>
      </c>
      <c r="K10">
        <f t="shared" si="1"/>
        <v>0.24440000000000001</v>
      </c>
      <c r="L10">
        <f t="shared" si="2"/>
        <v>0.1414</v>
      </c>
    </row>
    <row r="11" spans="1:12">
      <c r="A11" t="s">
        <v>671</v>
      </c>
      <c r="B11" s="8">
        <v>142433</v>
      </c>
      <c r="C11" s="10">
        <f t="shared" si="0"/>
        <v>14.2433</v>
      </c>
      <c r="F11" t="s">
        <v>672</v>
      </c>
      <c r="G11">
        <v>90</v>
      </c>
      <c r="H11">
        <v>90</v>
      </c>
      <c r="I11">
        <v>90</v>
      </c>
      <c r="J11">
        <v>90</v>
      </c>
      <c r="K11">
        <f t="shared" si="1"/>
        <v>8.9999999999999993E-3</v>
      </c>
      <c r="L11">
        <f t="shared" si="2"/>
        <v>8.9999999999999993E-3</v>
      </c>
    </row>
    <row r="12" spans="1:12">
      <c r="A12" t="s">
        <v>673</v>
      </c>
      <c r="B12" s="8">
        <v>48888</v>
      </c>
      <c r="C12" s="10">
        <f t="shared" si="0"/>
        <v>4.8887999999999998</v>
      </c>
      <c r="F12" t="s">
        <v>674</v>
      </c>
      <c r="G12">
        <v>25908</v>
      </c>
      <c r="H12">
        <v>9290</v>
      </c>
      <c r="I12">
        <v>26032.142</v>
      </c>
      <c r="J12">
        <v>9290</v>
      </c>
      <c r="K12">
        <f t="shared" si="1"/>
        <v>2.6032142</v>
      </c>
      <c r="L12">
        <f t="shared" si="2"/>
        <v>0.92900000000000005</v>
      </c>
    </row>
    <row r="13" spans="1:12">
      <c r="A13" t="s">
        <v>675</v>
      </c>
      <c r="B13" s="8">
        <v>57783.976799999997</v>
      </c>
      <c r="C13" s="10">
        <f t="shared" si="0"/>
        <v>5.7783976799999994</v>
      </c>
      <c r="F13" t="s">
        <v>667</v>
      </c>
      <c r="G13">
        <v>8526</v>
      </c>
      <c r="H13">
        <v>1376</v>
      </c>
      <c r="I13">
        <v>8526</v>
      </c>
      <c r="J13">
        <v>1376</v>
      </c>
      <c r="K13">
        <f t="shared" si="1"/>
        <v>0.85260000000000002</v>
      </c>
      <c r="L13">
        <f t="shared" si="2"/>
        <v>0.1376</v>
      </c>
    </row>
    <row r="14" spans="1:12">
      <c r="A14" t="s">
        <v>676</v>
      </c>
      <c r="B14" s="8">
        <v>141831</v>
      </c>
      <c r="C14" s="10">
        <f t="shared" si="0"/>
        <v>14.1831</v>
      </c>
      <c r="F14" t="s">
        <v>677</v>
      </c>
      <c r="G14">
        <v>2490</v>
      </c>
      <c r="H14">
        <v>1140</v>
      </c>
      <c r="I14">
        <v>2490</v>
      </c>
      <c r="J14">
        <v>1140</v>
      </c>
      <c r="K14">
        <f t="shared" si="1"/>
        <v>0.249</v>
      </c>
      <c r="L14">
        <f t="shared" si="2"/>
        <v>0.114</v>
      </c>
    </row>
    <row r="15" spans="1:12">
      <c r="A15" t="s">
        <v>678</v>
      </c>
      <c r="B15" s="8">
        <v>99810</v>
      </c>
      <c r="C15" s="10">
        <f t="shared" si="0"/>
        <v>9.9809999999999999</v>
      </c>
      <c r="F15" t="s">
        <v>679</v>
      </c>
      <c r="G15">
        <v>4000</v>
      </c>
      <c r="H15">
        <v>4000</v>
      </c>
      <c r="I15">
        <v>4000</v>
      </c>
      <c r="J15">
        <v>4000</v>
      </c>
      <c r="K15">
        <f t="shared" si="1"/>
        <v>0.4</v>
      </c>
      <c r="L15">
        <f t="shared" si="2"/>
        <v>0.4</v>
      </c>
    </row>
    <row r="16" spans="1:12">
      <c r="A16" t="s">
        <v>680</v>
      </c>
      <c r="B16" s="8">
        <v>83101.58</v>
      </c>
      <c r="C16" s="10">
        <f t="shared" si="0"/>
        <v>8.3101579999999995</v>
      </c>
      <c r="F16" t="s">
        <v>681</v>
      </c>
      <c r="G16">
        <v>6379</v>
      </c>
      <c r="H16">
        <v>564</v>
      </c>
      <c r="I16">
        <v>6503.1419999999998</v>
      </c>
      <c r="J16">
        <v>564</v>
      </c>
      <c r="K16">
        <f t="shared" si="1"/>
        <v>0.65031419999999995</v>
      </c>
      <c r="L16">
        <f t="shared" si="2"/>
        <v>5.6399999999999999E-2</v>
      </c>
    </row>
    <row r="17" spans="1:12">
      <c r="A17" t="s">
        <v>682</v>
      </c>
      <c r="B17" s="8">
        <v>83367.199999999997</v>
      </c>
      <c r="C17" s="10">
        <f t="shared" si="0"/>
        <v>8.3367199999999997</v>
      </c>
      <c r="F17" t="s">
        <v>683</v>
      </c>
      <c r="G17">
        <v>2220</v>
      </c>
      <c r="H17">
        <v>820</v>
      </c>
      <c r="I17">
        <v>2220</v>
      </c>
      <c r="J17">
        <v>820</v>
      </c>
      <c r="K17">
        <f t="shared" si="1"/>
        <v>0.222</v>
      </c>
      <c r="L17">
        <f t="shared" si="2"/>
        <v>8.2000000000000003E-2</v>
      </c>
    </row>
    <row r="18" spans="1:12">
      <c r="A18" t="s">
        <v>684</v>
      </c>
      <c r="B18" s="8">
        <v>276530.46000000002</v>
      </c>
      <c r="C18" s="10">
        <f t="shared" si="0"/>
        <v>27.653046000000003</v>
      </c>
      <c r="F18" t="s">
        <v>685</v>
      </c>
      <c r="G18">
        <v>508</v>
      </c>
      <c r="H18">
        <v>260</v>
      </c>
      <c r="I18">
        <v>508</v>
      </c>
      <c r="J18">
        <v>260</v>
      </c>
      <c r="K18">
        <f t="shared" si="1"/>
        <v>5.0799999999999998E-2</v>
      </c>
      <c r="L18">
        <f t="shared" si="2"/>
        <v>2.5999999999999999E-2</v>
      </c>
    </row>
    <row r="19" spans="1:12">
      <c r="A19" t="s">
        <v>686</v>
      </c>
      <c r="B19" s="8">
        <v>71701.5</v>
      </c>
      <c r="C19" s="10">
        <f t="shared" si="0"/>
        <v>7.1701499999999996</v>
      </c>
      <c r="F19" t="s">
        <v>687</v>
      </c>
      <c r="G19">
        <v>580</v>
      </c>
      <c r="H19">
        <v>580</v>
      </c>
      <c r="I19">
        <v>580</v>
      </c>
      <c r="J19">
        <v>580</v>
      </c>
      <c r="K19">
        <f t="shared" si="1"/>
        <v>5.8000000000000003E-2</v>
      </c>
      <c r="L19">
        <f t="shared" si="2"/>
        <v>5.8000000000000003E-2</v>
      </c>
    </row>
    <row r="20" spans="1:12">
      <c r="A20" t="s">
        <v>688</v>
      </c>
      <c r="B20" s="8">
        <v>88516.6</v>
      </c>
      <c r="C20" s="10">
        <f t="shared" si="0"/>
        <v>8.8516600000000007</v>
      </c>
      <c r="F20" t="s">
        <v>689</v>
      </c>
      <c r="G20">
        <v>489</v>
      </c>
      <c r="H20">
        <v>274</v>
      </c>
      <c r="I20">
        <v>489</v>
      </c>
      <c r="J20">
        <v>274</v>
      </c>
      <c r="K20">
        <f t="shared" si="1"/>
        <v>4.8899999999999999E-2</v>
      </c>
      <c r="L20">
        <f t="shared" si="2"/>
        <v>2.7400000000000001E-2</v>
      </c>
    </row>
    <row r="21" spans="1:12">
      <c r="A21" t="s">
        <v>690</v>
      </c>
      <c r="B21" s="8">
        <v>14980.5</v>
      </c>
      <c r="C21" s="10">
        <f t="shared" si="0"/>
        <v>1.4980500000000001</v>
      </c>
      <c r="F21" t="s">
        <v>691</v>
      </c>
      <c r="G21">
        <v>716</v>
      </c>
      <c r="H21">
        <v>276</v>
      </c>
      <c r="I21">
        <v>716</v>
      </c>
      <c r="J21">
        <v>276</v>
      </c>
      <c r="K21">
        <f t="shared" si="1"/>
        <v>7.1599999999999997E-2</v>
      </c>
      <c r="L21">
        <f t="shared" si="2"/>
        <v>2.76E-2</v>
      </c>
    </row>
    <row r="22" spans="1:12">
      <c r="A22" t="s">
        <v>677</v>
      </c>
      <c r="B22" s="8">
        <v>33252.74</v>
      </c>
      <c r="C22" s="10">
        <f t="shared" si="0"/>
        <v>3.3252739999999998</v>
      </c>
      <c r="F22" t="s">
        <v>692</v>
      </c>
      <c r="G22">
        <v>6477.93</v>
      </c>
      <c r="H22">
        <v>3901</v>
      </c>
      <c r="I22">
        <v>6477.93</v>
      </c>
      <c r="J22">
        <v>3901</v>
      </c>
      <c r="K22">
        <f t="shared" si="1"/>
        <v>0.64779300000000006</v>
      </c>
      <c r="L22">
        <f t="shared" si="2"/>
        <v>0.3901</v>
      </c>
    </row>
    <row r="23" spans="1:12">
      <c r="A23" t="s">
        <v>679</v>
      </c>
      <c r="B23" s="8">
        <v>24581.48</v>
      </c>
      <c r="C23" s="10">
        <f t="shared" si="0"/>
        <v>2.458148</v>
      </c>
      <c r="F23" t="s">
        <v>680</v>
      </c>
      <c r="G23">
        <v>71.930000000000007</v>
      </c>
      <c r="H23">
        <v>52</v>
      </c>
      <c r="I23">
        <v>71.930000000000007</v>
      </c>
      <c r="J23">
        <v>52</v>
      </c>
      <c r="K23">
        <f t="shared" si="1"/>
        <v>7.1930000000000006E-3</v>
      </c>
      <c r="L23">
        <f t="shared" si="2"/>
        <v>5.1999999999999998E-3</v>
      </c>
    </row>
    <row r="24" spans="1:12">
      <c r="A24" t="s">
        <v>656</v>
      </c>
      <c r="B24" s="8">
        <v>53879.57</v>
      </c>
      <c r="C24" s="10">
        <f t="shared" si="0"/>
        <v>5.3879570000000001</v>
      </c>
      <c r="F24" t="s">
        <v>690</v>
      </c>
      <c r="G24">
        <v>74</v>
      </c>
      <c r="H24">
        <v>64</v>
      </c>
      <c r="I24">
        <v>74</v>
      </c>
      <c r="J24">
        <v>64</v>
      </c>
      <c r="K24">
        <f t="shared" si="1"/>
        <v>7.4000000000000003E-3</v>
      </c>
      <c r="L24">
        <f t="shared" si="2"/>
        <v>6.4000000000000003E-3</v>
      </c>
    </row>
    <row r="25" spans="1:12">
      <c r="A25" t="s">
        <v>658</v>
      </c>
      <c r="B25" s="8">
        <v>40023.71</v>
      </c>
      <c r="C25" s="10">
        <f t="shared" si="0"/>
        <v>4.0023710000000001</v>
      </c>
      <c r="F25" t="s">
        <v>693</v>
      </c>
      <c r="G25">
        <v>2735</v>
      </c>
      <c r="H25">
        <v>1350</v>
      </c>
      <c r="I25">
        <v>2735</v>
      </c>
      <c r="J25">
        <v>1350</v>
      </c>
      <c r="K25">
        <f t="shared" si="1"/>
        <v>0.27350000000000002</v>
      </c>
      <c r="L25">
        <f t="shared" si="2"/>
        <v>0.13500000000000001</v>
      </c>
    </row>
    <row r="26" spans="1:12">
      <c r="A26" t="s">
        <v>694</v>
      </c>
      <c r="B26" s="8">
        <v>137987.20000000001</v>
      </c>
      <c r="C26" s="10">
        <f t="shared" si="0"/>
        <v>13.798720000000001</v>
      </c>
      <c r="F26" t="s">
        <v>695</v>
      </c>
      <c r="G26">
        <v>56</v>
      </c>
      <c r="H26">
        <v>56</v>
      </c>
      <c r="I26">
        <v>56</v>
      </c>
      <c r="J26">
        <v>56</v>
      </c>
      <c r="K26">
        <f t="shared" si="1"/>
        <v>5.5999999999999999E-3</v>
      </c>
      <c r="L26">
        <f t="shared" si="2"/>
        <v>5.5999999999999999E-3</v>
      </c>
    </row>
    <row r="27" spans="1:12">
      <c r="A27" t="s">
        <v>696</v>
      </c>
      <c r="B27" s="8">
        <v>41755</v>
      </c>
      <c r="C27" s="10">
        <f t="shared" si="0"/>
        <v>4.1755000000000004</v>
      </c>
      <c r="F27" t="s">
        <v>697</v>
      </c>
      <c r="G27">
        <v>151</v>
      </c>
      <c r="H27">
        <v>151</v>
      </c>
      <c r="I27">
        <v>151</v>
      </c>
      <c r="J27">
        <v>151</v>
      </c>
      <c r="K27">
        <f t="shared" si="1"/>
        <v>1.5100000000000001E-2</v>
      </c>
      <c r="L27">
        <f t="shared" si="2"/>
        <v>1.5100000000000001E-2</v>
      </c>
    </row>
    <row r="28" spans="1:12">
      <c r="A28" t="s">
        <v>698</v>
      </c>
      <c r="B28" s="8">
        <v>37800</v>
      </c>
      <c r="C28" s="10">
        <f t="shared" si="0"/>
        <v>3.78</v>
      </c>
      <c r="F28" t="s">
        <v>699</v>
      </c>
      <c r="G28">
        <v>78</v>
      </c>
      <c r="H28">
        <v>78</v>
      </c>
      <c r="I28">
        <v>78</v>
      </c>
      <c r="J28">
        <v>78</v>
      </c>
      <c r="K28">
        <f t="shared" si="1"/>
        <v>7.7999999999999996E-3</v>
      </c>
      <c r="L28">
        <f t="shared" si="2"/>
        <v>7.7999999999999996E-3</v>
      </c>
    </row>
    <row r="29" spans="1:12">
      <c r="A29" t="s">
        <v>681</v>
      </c>
      <c r="B29" s="8">
        <v>62790</v>
      </c>
      <c r="C29" s="10">
        <f t="shared" si="0"/>
        <v>6.2789999999999999</v>
      </c>
      <c r="F29" t="s">
        <v>700</v>
      </c>
      <c r="G29">
        <v>1088</v>
      </c>
      <c r="H29">
        <v>440</v>
      </c>
      <c r="I29">
        <v>1088</v>
      </c>
      <c r="J29">
        <v>440</v>
      </c>
      <c r="K29">
        <f t="shared" si="1"/>
        <v>0.10879999999999999</v>
      </c>
      <c r="L29">
        <f t="shared" si="2"/>
        <v>4.3999999999999997E-2</v>
      </c>
    </row>
    <row r="30" spans="1:12">
      <c r="A30" t="s">
        <v>701</v>
      </c>
      <c r="B30" s="8">
        <v>75750</v>
      </c>
      <c r="C30" s="10">
        <f t="shared" si="0"/>
        <v>7.5750000000000002</v>
      </c>
      <c r="F30" t="s">
        <v>702</v>
      </c>
      <c r="G30">
        <v>1830</v>
      </c>
      <c r="H30">
        <v>1456</v>
      </c>
      <c r="I30">
        <v>1830</v>
      </c>
      <c r="J30">
        <v>1456</v>
      </c>
      <c r="K30">
        <f t="shared" si="1"/>
        <v>0.183</v>
      </c>
      <c r="L30">
        <f t="shared" si="2"/>
        <v>0.14560000000000001</v>
      </c>
    </row>
    <row r="31" spans="1:12">
      <c r="A31" t="s">
        <v>703</v>
      </c>
      <c r="B31" s="8">
        <v>32574</v>
      </c>
      <c r="C31" s="10">
        <f t="shared" si="0"/>
        <v>3.2574000000000001</v>
      </c>
      <c r="F31" t="s">
        <v>704</v>
      </c>
      <c r="G31">
        <v>394</v>
      </c>
      <c r="H31">
        <v>254</v>
      </c>
      <c r="I31">
        <v>394</v>
      </c>
      <c r="J31">
        <v>254</v>
      </c>
      <c r="K31">
        <f t="shared" si="1"/>
        <v>3.9399999999999998E-2</v>
      </c>
      <c r="L31">
        <f t="shared" si="2"/>
        <v>2.5399999999999999E-2</v>
      </c>
    </row>
    <row r="32" spans="1:12">
      <c r="A32" t="s">
        <v>660</v>
      </c>
      <c r="B32" s="8">
        <v>16499.5</v>
      </c>
      <c r="C32" s="10">
        <f t="shared" si="0"/>
        <v>1.64995</v>
      </c>
      <c r="F32" t="s">
        <v>705</v>
      </c>
      <c r="G32">
        <v>12013.65</v>
      </c>
      <c r="H32">
        <v>4752</v>
      </c>
      <c r="I32">
        <v>12013.65</v>
      </c>
      <c r="J32">
        <v>4752</v>
      </c>
      <c r="K32">
        <f t="shared" si="1"/>
        <v>1.201365</v>
      </c>
      <c r="L32">
        <f t="shared" si="2"/>
        <v>0.47520000000000001</v>
      </c>
    </row>
    <row r="33" spans="1:12">
      <c r="A33" t="s">
        <v>706</v>
      </c>
      <c r="B33" s="8">
        <v>130497.84</v>
      </c>
      <c r="C33" s="10">
        <f t="shared" si="0"/>
        <v>13.049783999999999</v>
      </c>
      <c r="F33" t="s">
        <v>661</v>
      </c>
      <c r="G33">
        <v>693</v>
      </c>
      <c r="H33">
        <v>340</v>
      </c>
      <c r="I33">
        <v>693</v>
      </c>
      <c r="J33">
        <v>340</v>
      </c>
      <c r="K33">
        <f t="shared" si="1"/>
        <v>6.93E-2</v>
      </c>
      <c r="L33">
        <f t="shared" si="2"/>
        <v>3.4000000000000002E-2</v>
      </c>
    </row>
    <row r="34" spans="1:12">
      <c r="A34" t="s">
        <v>693</v>
      </c>
      <c r="B34" s="8">
        <v>70620.490000000005</v>
      </c>
      <c r="C34" s="10">
        <f t="shared" si="0"/>
        <v>7.0620490000000009</v>
      </c>
      <c r="F34" t="s">
        <v>665</v>
      </c>
      <c r="G34">
        <v>5164</v>
      </c>
      <c r="H34">
        <v>2714</v>
      </c>
      <c r="I34">
        <v>5164</v>
      </c>
      <c r="J34">
        <v>2714</v>
      </c>
      <c r="K34">
        <f t="shared" si="1"/>
        <v>0.51639999999999997</v>
      </c>
      <c r="L34">
        <f t="shared" si="2"/>
        <v>0.27139999999999997</v>
      </c>
    </row>
    <row r="35" spans="1:12">
      <c r="A35" t="s">
        <v>707</v>
      </c>
      <c r="B35" s="8">
        <v>7408.1795000000002</v>
      </c>
      <c r="C35" s="10">
        <f t="shared" si="0"/>
        <v>0.74081795000000006</v>
      </c>
      <c r="F35" t="s">
        <v>708</v>
      </c>
      <c r="G35">
        <v>4978</v>
      </c>
      <c r="H35">
        <v>1200</v>
      </c>
      <c r="I35">
        <v>4978</v>
      </c>
      <c r="J35">
        <v>1200</v>
      </c>
      <c r="K35">
        <f t="shared" si="1"/>
        <v>0.49780000000000002</v>
      </c>
      <c r="L35">
        <f t="shared" si="2"/>
        <v>0.12</v>
      </c>
    </row>
    <row r="36" spans="1:12">
      <c r="A36" t="s">
        <v>662</v>
      </c>
      <c r="B36" s="8">
        <v>42279.4</v>
      </c>
      <c r="C36" s="10">
        <f t="shared" si="0"/>
        <v>4.2279400000000003</v>
      </c>
      <c r="F36" t="s">
        <v>709</v>
      </c>
      <c r="G36">
        <v>490.65</v>
      </c>
      <c r="H36">
        <v>298</v>
      </c>
      <c r="I36">
        <v>490.65</v>
      </c>
      <c r="J36">
        <v>298</v>
      </c>
      <c r="K36">
        <f t="shared" si="1"/>
        <v>4.9064999999999998E-2</v>
      </c>
      <c r="L36">
        <f t="shared" si="2"/>
        <v>2.98E-2</v>
      </c>
    </row>
    <row r="37" spans="1:12">
      <c r="A37" t="s">
        <v>710</v>
      </c>
      <c r="B37" s="8">
        <v>26289.5</v>
      </c>
      <c r="C37" s="10">
        <f t="shared" si="0"/>
        <v>2.6289500000000001</v>
      </c>
      <c r="F37" t="s">
        <v>711</v>
      </c>
      <c r="G37">
        <v>688</v>
      </c>
      <c r="H37">
        <v>200</v>
      </c>
      <c r="I37">
        <v>688</v>
      </c>
      <c r="J37">
        <v>200</v>
      </c>
      <c r="K37">
        <f t="shared" si="1"/>
        <v>6.88E-2</v>
      </c>
      <c r="L37">
        <f t="shared" si="2"/>
        <v>0.02</v>
      </c>
    </row>
    <row r="38" spans="1:12">
      <c r="A38" t="s">
        <v>712</v>
      </c>
      <c r="B38" s="8">
        <v>56581.01</v>
      </c>
      <c r="C38" s="10">
        <f t="shared" si="0"/>
        <v>5.6581010000000003</v>
      </c>
      <c r="F38" t="s">
        <v>713</v>
      </c>
      <c r="G38">
        <v>36101</v>
      </c>
      <c r="H38">
        <v>9898</v>
      </c>
      <c r="I38">
        <v>36101</v>
      </c>
      <c r="J38">
        <v>9898</v>
      </c>
      <c r="K38">
        <f t="shared" si="1"/>
        <v>3.6101000000000001</v>
      </c>
      <c r="L38">
        <f t="shared" si="2"/>
        <v>0.98980000000000001</v>
      </c>
    </row>
    <row r="39" spans="1:12">
      <c r="A39" t="s">
        <v>714</v>
      </c>
      <c r="B39" s="8">
        <v>48546.01</v>
      </c>
      <c r="C39" s="10">
        <f t="shared" si="0"/>
        <v>4.8546010000000006</v>
      </c>
      <c r="F39" t="s">
        <v>682</v>
      </c>
      <c r="G39">
        <v>33210</v>
      </c>
      <c r="H39">
        <v>8486</v>
      </c>
      <c r="I39">
        <v>33210</v>
      </c>
      <c r="J39">
        <v>8486</v>
      </c>
      <c r="K39">
        <f t="shared" si="1"/>
        <v>3.3210000000000002</v>
      </c>
      <c r="L39">
        <f t="shared" si="2"/>
        <v>0.84860000000000002</v>
      </c>
    </row>
    <row r="40" spans="1:12">
      <c r="A40" t="s">
        <v>695</v>
      </c>
      <c r="B40" s="8">
        <v>14047</v>
      </c>
      <c r="C40" s="10">
        <f t="shared" si="0"/>
        <v>1.4047000000000001</v>
      </c>
      <c r="F40" t="s">
        <v>684</v>
      </c>
      <c r="G40">
        <v>216</v>
      </c>
      <c r="H40">
        <v>126</v>
      </c>
      <c r="I40">
        <v>216</v>
      </c>
      <c r="J40">
        <v>126</v>
      </c>
      <c r="K40">
        <f t="shared" si="1"/>
        <v>2.1600000000000001E-2</v>
      </c>
      <c r="L40">
        <f t="shared" si="2"/>
        <v>1.26E-2</v>
      </c>
    </row>
    <row r="41" spans="1:12">
      <c r="A41" t="s">
        <v>715</v>
      </c>
      <c r="B41" s="8">
        <v>10508.41</v>
      </c>
      <c r="C41" s="10">
        <f t="shared" si="0"/>
        <v>1.0508409999999999</v>
      </c>
      <c r="F41" t="s">
        <v>716</v>
      </c>
      <c r="G41">
        <v>70</v>
      </c>
      <c r="H41">
        <v>70</v>
      </c>
      <c r="I41">
        <v>70</v>
      </c>
      <c r="J41">
        <v>70</v>
      </c>
      <c r="K41">
        <f t="shared" si="1"/>
        <v>7.0000000000000001E-3</v>
      </c>
      <c r="L41">
        <f t="shared" si="2"/>
        <v>7.0000000000000001E-3</v>
      </c>
    </row>
    <row r="42" spans="1:12">
      <c r="A42" t="s">
        <v>717</v>
      </c>
      <c r="B42" s="8">
        <v>59861.56</v>
      </c>
      <c r="C42" s="10">
        <f t="shared" si="0"/>
        <v>5.9861559999999994</v>
      </c>
      <c r="F42" t="s">
        <v>718</v>
      </c>
      <c r="G42">
        <v>2500</v>
      </c>
      <c r="H42">
        <v>1120</v>
      </c>
      <c r="I42">
        <v>2500</v>
      </c>
      <c r="J42">
        <v>1120</v>
      </c>
      <c r="K42">
        <f t="shared" si="1"/>
        <v>0.25</v>
      </c>
      <c r="L42">
        <f t="shared" si="2"/>
        <v>0.112</v>
      </c>
    </row>
    <row r="43" spans="1:12">
      <c r="A43" t="s">
        <v>719</v>
      </c>
      <c r="B43" s="8">
        <v>970535</v>
      </c>
      <c r="C43" s="10">
        <f t="shared" si="0"/>
        <v>97.0535</v>
      </c>
      <c r="F43" t="s">
        <v>720</v>
      </c>
      <c r="G43">
        <v>105</v>
      </c>
      <c r="H43">
        <v>96</v>
      </c>
      <c r="I43">
        <v>105</v>
      </c>
      <c r="J43">
        <v>96</v>
      </c>
      <c r="K43">
        <f t="shared" si="1"/>
        <v>1.0500000000000001E-2</v>
      </c>
      <c r="L43">
        <f t="shared" si="2"/>
        <v>9.5999999999999992E-3</v>
      </c>
    </row>
    <row r="44" spans="1:12">
      <c r="A44" t="s">
        <v>721</v>
      </c>
      <c r="B44" s="8">
        <v>115181</v>
      </c>
      <c r="C44" s="10">
        <f t="shared" si="0"/>
        <v>11.5181</v>
      </c>
      <c r="F44" t="s">
        <v>722</v>
      </c>
      <c r="G44">
        <v>9234.68</v>
      </c>
      <c r="H44">
        <v>3018</v>
      </c>
      <c r="I44">
        <v>9234.68</v>
      </c>
      <c r="J44">
        <v>3018</v>
      </c>
      <c r="K44">
        <f t="shared" si="1"/>
        <v>0.92346800000000007</v>
      </c>
      <c r="L44">
        <f t="shared" si="2"/>
        <v>0.30180000000000001</v>
      </c>
    </row>
    <row r="45" spans="1:12">
      <c r="A45" t="s">
        <v>683</v>
      </c>
      <c r="B45" s="8">
        <v>87567</v>
      </c>
      <c r="C45" s="10">
        <f t="shared" si="0"/>
        <v>8.7567000000000004</v>
      </c>
      <c r="F45" t="s">
        <v>655</v>
      </c>
      <c r="G45">
        <v>288</v>
      </c>
      <c r="H45">
        <v>238</v>
      </c>
      <c r="I45">
        <v>288</v>
      </c>
      <c r="J45">
        <v>238</v>
      </c>
      <c r="K45">
        <f t="shared" si="1"/>
        <v>2.8799999999999999E-2</v>
      </c>
      <c r="L45">
        <f t="shared" si="2"/>
        <v>2.3800000000000002E-2</v>
      </c>
    </row>
    <row r="46" spans="1:12">
      <c r="A46" t="s">
        <v>716</v>
      </c>
      <c r="B46" s="8">
        <v>18956.41</v>
      </c>
      <c r="C46" s="10">
        <f t="shared" si="0"/>
        <v>1.8956409999999999</v>
      </c>
      <c r="F46" t="s">
        <v>701</v>
      </c>
      <c r="G46">
        <v>180</v>
      </c>
      <c r="H46">
        <v>120</v>
      </c>
      <c r="I46">
        <v>180</v>
      </c>
      <c r="J46">
        <v>120</v>
      </c>
      <c r="K46">
        <f t="shared" si="1"/>
        <v>1.7999999999999999E-2</v>
      </c>
      <c r="L46">
        <f t="shared" si="2"/>
        <v>1.2E-2</v>
      </c>
    </row>
    <row r="47" spans="1:12">
      <c r="A47" t="s">
        <v>723</v>
      </c>
      <c r="B47" s="8">
        <v>148060.79</v>
      </c>
      <c r="C47" s="10">
        <f t="shared" si="0"/>
        <v>14.806079</v>
      </c>
      <c r="F47" t="s">
        <v>714</v>
      </c>
      <c r="G47">
        <v>218.68</v>
      </c>
      <c r="H47">
        <v>100</v>
      </c>
      <c r="I47">
        <v>218.68</v>
      </c>
      <c r="J47">
        <v>100</v>
      </c>
      <c r="K47">
        <f t="shared" si="1"/>
        <v>2.1868000000000002E-2</v>
      </c>
      <c r="L47">
        <f t="shared" si="2"/>
        <v>0.01</v>
      </c>
    </row>
    <row r="48" spans="1:12">
      <c r="A48" t="s">
        <v>685</v>
      </c>
      <c r="B48" s="8">
        <v>24796</v>
      </c>
      <c r="C48" s="10">
        <f t="shared" si="0"/>
        <v>2.4796</v>
      </c>
      <c r="F48" t="s">
        <v>721</v>
      </c>
      <c r="G48">
        <v>155</v>
      </c>
      <c r="H48">
        <v>54</v>
      </c>
      <c r="I48">
        <v>155</v>
      </c>
      <c r="J48">
        <v>54</v>
      </c>
      <c r="K48">
        <f t="shared" si="1"/>
        <v>1.55E-2</v>
      </c>
      <c r="L48">
        <f t="shared" si="2"/>
        <v>5.4000000000000003E-3</v>
      </c>
    </row>
    <row r="49" spans="1:12">
      <c r="A49" t="s">
        <v>708</v>
      </c>
      <c r="B49" s="8">
        <v>41296</v>
      </c>
      <c r="C49" s="10">
        <f t="shared" si="0"/>
        <v>4.1295999999999999</v>
      </c>
      <c r="F49" t="s">
        <v>723</v>
      </c>
      <c r="G49">
        <v>6128</v>
      </c>
      <c r="H49">
        <v>958</v>
      </c>
      <c r="I49">
        <v>6128</v>
      </c>
      <c r="J49">
        <v>958</v>
      </c>
      <c r="K49">
        <f t="shared" si="1"/>
        <v>0.61280000000000001</v>
      </c>
      <c r="L49">
        <f t="shared" si="2"/>
        <v>9.5799999999999996E-2</v>
      </c>
    </row>
    <row r="50" spans="1:12">
      <c r="A50" t="s">
        <v>664</v>
      </c>
      <c r="B50" s="8">
        <v>59828.11</v>
      </c>
      <c r="C50" s="10">
        <f t="shared" si="0"/>
        <v>5.9828109999999999</v>
      </c>
      <c r="F50" t="s">
        <v>724</v>
      </c>
      <c r="G50">
        <v>792</v>
      </c>
      <c r="H50">
        <v>542</v>
      </c>
      <c r="I50">
        <v>792</v>
      </c>
      <c r="J50">
        <v>542</v>
      </c>
      <c r="K50">
        <f t="shared" si="1"/>
        <v>7.9200000000000007E-2</v>
      </c>
      <c r="L50">
        <f t="shared" si="2"/>
        <v>5.4199999999999998E-2</v>
      </c>
    </row>
    <row r="51" spans="1:12">
      <c r="A51" t="s">
        <v>666</v>
      </c>
      <c r="B51" s="8">
        <v>50448.95</v>
      </c>
      <c r="C51" s="10">
        <f t="shared" si="0"/>
        <v>5.0448949999999995</v>
      </c>
      <c r="F51" t="s">
        <v>725</v>
      </c>
      <c r="G51">
        <v>822</v>
      </c>
      <c r="H51">
        <v>622</v>
      </c>
      <c r="I51">
        <v>822</v>
      </c>
      <c r="J51">
        <v>622</v>
      </c>
      <c r="K51">
        <f t="shared" si="1"/>
        <v>8.2199999999999995E-2</v>
      </c>
      <c r="L51">
        <f t="shared" si="2"/>
        <v>6.2199999999999998E-2</v>
      </c>
    </row>
    <row r="52" spans="1:12">
      <c r="A52" t="s">
        <v>726</v>
      </c>
      <c r="B52" s="8">
        <v>41909.24</v>
      </c>
      <c r="C52" s="10">
        <f t="shared" si="0"/>
        <v>4.1909239999999999</v>
      </c>
      <c r="F52" t="s">
        <v>727</v>
      </c>
      <c r="G52">
        <v>406</v>
      </c>
      <c r="H52">
        <v>220</v>
      </c>
      <c r="I52">
        <v>406</v>
      </c>
      <c r="J52">
        <v>220</v>
      </c>
      <c r="K52">
        <f t="shared" si="1"/>
        <v>4.0599999999999997E-2</v>
      </c>
      <c r="L52">
        <f t="shared" si="2"/>
        <v>2.1999999999999999E-2</v>
      </c>
    </row>
    <row r="53" spans="1:12">
      <c r="A53" t="s">
        <v>728</v>
      </c>
      <c r="B53" s="8">
        <v>55667</v>
      </c>
      <c r="C53" s="10">
        <f t="shared" si="0"/>
        <v>5.5667</v>
      </c>
      <c r="F53" t="s">
        <v>729</v>
      </c>
      <c r="G53">
        <v>245</v>
      </c>
      <c r="H53">
        <v>164</v>
      </c>
      <c r="I53">
        <v>245</v>
      </c>
      <c r="J53">
        <v>164</v>
      </c>
      <c r="K53">
        <f t="shared" si="1"/>
        <v>2.4500000000000001E-2</v>
      </c>
      <c r="L53">
        <f t="shared" si="2"/>
        <v>1.6400000000000001E-2</v>
      </c>
    </row>
    <row r="54" spans="1:12">
      <c r="A54" t="s">
        <v>724</v>
      </c>
      <c r="B54" s="8">
        <v>41431.4</v>
      </c>
      <c r="C54" s="10">
        <f t="shared" si="0"/>
        <v>4.1431399999999998</v>
      </c>
      <c r="F54" t="s">
        <v>730</v>
      </c>
      <c r="G54">
        <v>27831</v>
      </c>
      <c r="H54">
        <v>10991</v>
      </c>
      <c r="I54">
        <v>27831</v>
      </c>
      <c r="J54">
        <v>10991</v>
      </c>
      <c r="K54">
        <f t="shared" si="1"/>
        <v>2.7831000000000001</v>
      </c>
      <c r="L54">
        <f t="shared" si="2"/>
        <v>1.0991</v>
      </c>
    </row>
    <row r="55" spans="1:12">
      <c r="A55" t="s">
        <v>731</v>
      </c>
      <c r="B55" s="8">
        <v>28757.5</v>
      </c>
      <c r="C55" s="10">
        <f t="shared" si="0"/>
        <v>2.87575</v>
      </c>
      <c r="F55" t="s">
        <v>657</v>
      </c>
      <c r="G55">
        <v>264</v>
      </c>
      <c r="H55">
        <v>264</v>
      </c>
      <c r="I55">
        <v>264</v>
      </c>
      <c r="J55">
        <v>264</v>
      </c>
      <c r="K55">
        <f t="shared" si="1"/>
        <v>2.64E-2</v>
      </c>
      <c r="L55">
        <f t="shared" si="2"/>
        <v>2.64E-2</v>
      </c>
    </row>
    <row r="56" spans="1:12">
      <c r="A56" t="s">
        <v>732</v>
      </c>
      <c r="B56" s="8">
        <v>64486</v>
      </c>
      <c r="C56" s="10">
        <f t="shared" si="0"/>
        <v>6.4485999999999999</v>
      </c>
      <c r="F56" t="s">
        <v>688</v>
      </c>
      <c r="G56">
        <v>6393</v>
      </c>
      <c r="H56">
        <v>3915</v>
      </c>
      <c r="I56">
        <v>6393</v>
      </c>
      <c r="J56">
        <v>3915</v>
      </c>
      <c r="K56">
        <f t="shared" si="1"/>
        <v>0.63929999999999998</v>
      </c>
      <c r="L56">
        <f t="shared" si="2"/>
        <v>0.39150000000000001</v>
      </c>
    </row>
    <row r="57" spans="1:12">
      <c r="A57" t="s">
        <v>733</v>
      </c>
      <c r="B57" s="8">
        <v>10393</v>
      </c>
      <c r="C57" s="10">
        <f t="shared" si="0"/>
        <v>1.0392999999999999</v>
      </c>
      <c r="F57" t="s">
        <v>694</v>
      </c>
      <c r="G57">
        <v>14013</v>
      </c>
      <c r="H57">
        <v>2470</v>
      </c>
      <c r="I57">
        <v>14013</v>
      </c>
      <c r="J57">
        <v>2470</v>
      </c>
      <c r="K57">
        <f t="shared" si="1"/>
        <v>1.4013</v>
      </c>
      <c r="L57">
        <f t="shared" si="2"/>
        <v>0.247</v>
      </c>
    </row>
    <row r="58" spans="1:12">
      <c r="A58" t="s">
        <v>709</v>
      </c>
      <c r="B58" s="8">
        <v>6033.98</v>
      </c>
      <c r="C58" s="10">
        <f t="shared" si="0"/>
        <v>0.60339799999999999</v>
      </c>
      <c r="F58" t="s">
        <v>696</v>
      </c>
      <c r="G58">
        <v>1875</v>
      </c>
      <c r="H58">
        <v>1408</v>
      </c>
      <c r="I58">
        <v>1875</v>
      </c>
      <c r="J58">
        <v>1408</v>
      </c>
      <c r="K58">
        <f t="shared" si="1"/>
        <v>0.1875</v>
      </c>
      <c r="L58">
        <f t="shared" si="2"/>
        <v>0.14080000000000001</v>
      </c>
    </row>
    <row r="59" spans="1:12">
      <c r="A59" t="s">
        <v>734</v>
      </c>
      <c r="B59" s="8">
        <v>46193.599999999999</v>
      </c>
      <c r="C59" s="10">
        <f t="shared" si="0"/>
        <v>4.6193599999999995</v>
      </c>
      <c r="F59" t="s">
        <v>726</v>
      </c>
      <c r="G59">
        <v>825</v>
      </c>
      <c r="H59">
        <v>256</v>
      </c>
      <c r="I59">
        <v>825</v>
      </c>
      <c r="J59">
        <v>256</v>
      </c>
      <c r="K59">
        <f t="shared" si="1"/>
        <v>8.2500000000000004E-2</v>
      </c>
      <c r="L59">
        <f t="shared" si="2"/>
        <v>2.5600000000000001E-2</v>
      </c>
    </row>
    <row r="60" spans="1:12">
      <c r="A60" t="s">
        <v>668</v>
      </c>
      <c r="B60" s="8">
        <v>40157.15</v>
      </c>
      <c r="C60" s="10">
        <f t="shared" si="0"/>
        <v>4.0157150000000001</v>
      </c>
      <c r="F60" t="s">
        <v>728</v>
      </c>
      <c r="G60">
        <v>4461</v>
      </c>
      <c r="H60">
        <v>2678</v>
      </c>
      <c r="I60">
        <v>4461</v>
      </c>
      <c r="J60">
        <v>2678</v>
      </c>
      <c r="K60">
        <f t="shared" si="1"/>
        <v>0.4461</v>
      </c>
      <c r="L60">
        <f t="shared" si="2"/>
        <v>0.26779999999999998</v>
      </c>
    </row>
    <row r="61" spans="1:12">
      <c r="A61" t="s">
        <v>670</v>
      </c>
      <c r="B61" s="8">
        <v>29871</v>
      </c>
      <c r="C61" s="10">
        <f t="shared" si="0"/>
        <v>2.9870999999999999</v>
      </c>
      <c r="F61" t="s">
        <v>735</v>
      </c>
      <c r="G61">
        <v>52415.82</v>
      </c>
      <c r="H61">
        <v>15579</v>
      </c>
      <c r="I61">
        <v>52415.82</v>
      </c>
      <c r="J61">
        <v>15579</v>
      </c>
      <c r="K61">
        <f t="shared" si="1"/>
        <v>5.2415820000000002</v>
      </c>
      <c r="L61">
        <f t="shared" si="2"/>
        <v>1.5579000000000001</v>
      </c>
    </row>
    <row r="62" spans="1:12">
      <c r="A62" t="s">
        <v>697</v>
      </c>
      <c r="B62" s="8">
        <v>101293.4</v>
      </c>
      <c r="C62" s="10">
        <f t="shared" si="0"/>
        <v>10.129339999999999</v>
      </c>
      <c r="F62" t="s">
        <v>653</v>
      </c>
      <c r="G62">
        <v>9255.99</v>
      </c>
      <c r="H62">
        <v>1826</v>
      </c>
      <c r="I62">
        <v>9255.99</v>
      </c>
      <c r="J62">
        <v>1826</v>
      </c>
      <c r="K62">
        <f t="shared" si="1"/>
        <v>0.92559899999999995</v>
      </c>
      <c r="L62">
        <f t="shared" si="2"/>
        <v>0.18260000000000001</v>
      </c>
    </row>
    <row r="63" spans="1:12">
      <c r="A63" t="s">
        <v>725</v>
      </c>
      <c r="B63" s="8">
        <v>32030</v>
      </c>
      <c r="C63" s="10">
        <f t="shared" si="0"/>
        <v>3.2029999999999998</v>
      </c>
      <c r="F63" t="s">
        <v>663</v>
      </c>
      <c r="G63">
        <v>30490.799999999999</v>
      </c>
      <c r="H63">
        <v>9602</v>
      </c>
      <c r="I63">
        <v>30490.799999999999</v>
      </c>
      <c r="J63">
        <v>9602</v>
      </c>
      <c r="K63">
        <f t="shared" si="1"/>
        <v>3.04908</v>
      </c>
      <c r="L63">
        <f t="shared" si="2"/>
        <v>0.96020000000000005</v>
      </c>
    </row>
    <row r="64" spans="1:12">
      <c r="A64" t="s">
        <v>699</v>
      </c>
      <c r="B64" s="8">
        <v>55541.58</v>
      </c>
      <c r="C64" s="10">
        <f t="shared" si="0"/>
        <v>5.5541580000000002</v>
      </c>
      <c r="F64" t="s">
        <v>678</v>
      </c>
      <c r="G64">
        <v>209</v>
      </c>
      <c r="H64">
        <v>209</v>
      </c>
      <c r="I64">
        <v>209</v>
      </c>
      <c r="J64">
        <v>209</v>
      </c>
      <c r="K64">
        <f t="shared" si="1"/>
        <v>2.0899999999999998E-2</v>
      </c>
      <c r="L64">
        <f t="shared" si="2"/>
        <v>2.0899999999999998E-2</v>
      </c>
    </row>
    <row r="65" spans="1:12">
      <c r="A65" t="s">
        <v>736</v>
      </c>
      <c r="B65" s="8">
        <v>94022</v>
      </c>
      <c r="C65" s="10">
        <f t="shared" si="0"/>
        <v>9.4022000000000006</v>
      </c>
      <c r="F65" t="s">
        <v>717</v>
      </c>
      <c r="G65">
        <v>2024</v>
      </c>
      <c r="H65">
        <v>1143</v>
      </c>
      <c r="I65">
        <v>2024</v>
      </c>
      <c r="J65">
        <v>1143</v>
      </c>
      <c r="K65">
        <f t="shared" si="1"/>
        <v>0.2024</v>
      </c>
      <c r="L65">
        <f t="shared" si="2"/>
        <v>0.1143</v>
      </c>
    </row>
    <row r="66" spans="1:12">
      <c r="A66" t="s">
        <v>718</v>
      </c>
      <c r="B66" s="8">
        <v>64943</v>
      </c>
      <c r="C66" s="10">
        <f t="shared" si="0"/>
        <v>6.4943</v>
      </c>
      <c r="F66" t="s">
        <v>737</v>
      </c>
      <c r="G66">
        <v>225</v>
      </c>
      <c r="H66">
        <v>225</v>
      </c>
      <c r="I66">
        <v>225</v>
      </c>
      <c r="J66">
        <v>225</v>
      </c>
      <c r="K66">
        <f t="shared" si="1"/>
        <v>2.2499999999999999E-2</v>
      </c>
      <c r="L66">
        <f t="shared" si="2"/>
        <v>2.2499999999999999E-2</v>
      </c>
    </row>
    <row r="67" spans="1:12">
      <c r="A67" t="s">
        <v>700</v>
      </c>
      <c r="B67" s="8">
        <v>45975.77</v>
      </c>
      <c r="C67" s="10">
        <f t="shared" ref="C67:C86" si="3">B67/10000</f>
        <v>4.5975769999999994</v>
      </c>
      <c r="F67" t="s">
        <v>738</v>
      </c>
      <c r="G67">
        <v>10211.030000000001</v>
      </c>
      <c r="H67">
        <v>2574</v>
      </c>
      <c r="I67">
        <v>10211.030000000001</v>
      </c>
      <c r="J67">
        <v>2574</v>
      </c>
      <c r="K67">
        <f t="shared" ref="K67:K83" si="4">I67/10000</f>
        <v>1.0211030000000001</v>
      </c>
      <c r="L67">
        <f t="shared" ref="L67:L83" si="5">J67/10000</f>
        <v>0.25740000000000002</v>
      </c>
    </row>
    <row r="68" spans="1:12">
      <c r="A68" t="s">
        <v>739</v>
      </c>
      <c r="B68" s="8">
        <v>132017.12</v>
      </c>
      <c r="C68" s="10">
        <f t="shared" si="3"/>
        <v>13.201711999999999</v>
      </c>
      <c r="F68" t="s">
        <v>740</v>
      </c>
      <c r="G68">
        <v>5204.6000000000004</v>
      </c>
      <c r="H68">
        <v>2116</v>
      </c>
      <c r="I68">
        <v>5204.6000000000004</v>
      </c>
      <c r="J68">
        <v>2116</v>
      </c>
      <c r="K68">
        <f t="shared" si="4"/>
        <v>0.52046000000000003</v>
      </c>
      <c r="L68">
        <f t="shared" si="5"/>
        <v>0.21160000000000001</v>
      </c>
    </row>
    <row r="69" spans="1:12">
      <c r="A69" t="s">
        <v>727</v>
      </c>
      <c r="B69" s="8">
        <v>30815</v>
      </c>
      <c r="C69" s="10">
        <f t="shared" si="3"/>
        <v>3.0815000000000001</v>
      </c>
      <c r="F69" t="s">
        <v>698</v>
      </c>
      <c r="G69">
        <v>162.6</v>
      </c>
      <c r="H69">
        <v>88</v>
      </c>
      <c r="I69">
        <v>162.6</v>
      </c>
      <c r="J69">
        <v>88</v>
      </c>
      <c r="K69">
        <f t="shared" si="4"/>
        <v>1.626E-2</v>
      </c>
      <c r="L69">
        <f t="shared" si="5"/>
        <v>8.8000000000000005E-3</v>
      </c>
    </row>
    <row r="70" spans="1:12">
      <c r="A70" t="s">
        <v>737</v>
      </c>
      <c r="B70" s="8">
        <v>19298.580000000002</v>
      </c>
      <c r="C70" s="10">
        <f t="shared" si="3"/>
        <v>1.9298580000000001</v>
      </c>
      <c r="F70" t="s">
        <v>734</v>
      </c>
      <c r="G70">
        <v>727</v>
      </c>
      <c r="H70">
        <v>464</v>
      </c>
      <c r="I70">
        <v>727</v>
      </c>
      <c r="J70">
        <v>464</v>
      </c>
      <c r="K70">
        <f t="shared" si="4"/>
        <v>7.2700000000000001E-2</v>
      </c>
      <c r="L70">
        <f t="shared" si="5"/>
        <v>4.6399999999999997E-2</v>
      </c>
    </row>
    <row r="71" spans="1:12">
      <c r="A71" t="s">
        <v>687</v>
      </c>
      <c r="B71" s="8">
        <v>31485.26</v>
      </c>
      <c r="C71" s="10">
        <f t="shared" si="3"/>
        <v>3.1485259999999999</v>
      </c>
      <c r="F71" t="s">
        <v>741</v>
      </c>
      <c r="G71">
        <v>2184</v>
      </c>
      <c r="H71">
        <v>674</v>
      </c>
      <c r="I71">
        <v>2184</v>
      </c>
      <c r="J71">
        <v>674</v>
      </c>
      <c r="K71">
        <f t="shared" si="4"/>
        <v>0.21840000000000001</v>
      </c>
      <c r="L71">
        <f t="shared" si="5"/>
        <v>6.7400000000000002E-2</v>
      </c>
    </row>
    <row r="72" spans="1:12">
      <c r="A72" t="s">
        <v>742</v>
      </c>
      <c r="B72" s="8">
        <v>51124.3</v>
      </c>
      <c r="C72" s="10">
        <f t="shared" si="3"/>
        <v>5.1124300000000007</v>
      </c>
      <c r="F72" t="s">
        <v>743</v>
      </c>
      <c r="G72">
        <v>103</v>
      </c>
      <c r="H72">
        <v>80</v>
      </c>
      <c r="I72">
        <v>103</v>
      </c>
      <c r="J72">
        <v>80</v>
      </c>
      <c r="K72">
        <f t="shared" si="4"/>
        <v>1.03E-2</v>
      </c>
      <c r="L72">
        <f t="shared" si="5"/>
        <v>8.0000000000000002E-3</v>
      </c>
    </row>
    <row r="73" spans="1:12">
      <c r="A73" t="s">
        <v>702</v>
      </c>
      <c r="B73" s="8">
        <v>42302</v>
      </c>
      <c r="C73" s="10">
        <f t="shared" si="3"/>
        <v>4.2302</v>
      </c>
      <c r="F73" t="s">
        <v>744</v>
      </c>
      <c r="G73">
        <v>2028</v>
      </c>
      <c r="H73">
        <v>810</v>
      </c>
      <c r="I73">
        <v>2028</v>
      </c>
      <c r="J73">
        <v>810</v>
      </c>
      <c r="K73">
        <f t="shared" si="4"/>
        <v>0.20280000000000001</v>
      </c>
      <c r="L73">
        <f t="shared" si="5"/>
        <v>8.1000000000000003E-2</v>
      </c>
    </row>
    <row r="74" spans="1:12">
      <c r="A74" t="s">
        <v>745</v>
      </c>
      <c r="B74" s="8">
        <v>70459.828999999998</v>
      </c>
      <c r="C74" s="10">
        <f t="shared" si="3"/>
        <v>7.0459828999999994</v>
      </c>
      <c r="F74" t="s">
        <v>746</v>
      </c>
      <c r="G74">
        <v>42239</v>
      </c>
      <c r="H74">
        <v>7880</v>
      </c>
      <c r="I74">
        <v>41456</v>
      </c>
      <c r="J74">
        <v>7880</v>
      </c>
      <c r="K74">
        <f t="shared" si="4"/>
        <v>4.1456</v>
      </c>
      <c r="L74">
        <f t="shared" si="5"/>
        <v>0.78800000000000003</v>
      </c>
    </row>
    <row r="75" spans="1:12">
      <c r="A75" t="s">
        <v>741</v>
      </c>
      <c r="B75" s="8">
        <v>42646.37</v>
      </c>
      <c r="C75" s="10">
        <f t="shared" si="3"/>
        <v>4.2646370000000005</v>
      </c>
      <c r="F75" t="s">
        <v>659</v>
      </c>
      <c r="G75">
        <v>2752</v>
      </c>
      <c r="H75">
        <v>780</v>
      </c>
      <c r="I75">
        <v>2752</v>
      </c>
      <c r="J75">
        <v>780</v>
      </c>
      <c r="K75">
        <f t="shared" si="4"/>
        <v>0.2752</v>
      </c>
      <c r="L75">
        <f t="shared" si="5"/>
        <v>7.8E-2</v>
      </c>
    </row>
    <row r="76" spans="1:12">
      <c r="A76" t="s">
        <v>720</v>
      </c>
      <c r="B76" s="8">
        <v>24034.74</v>
      </c>
      <c r="C76" s="10">
        <f t="shared" si="3"/>
        <v>2.4034740000000001</v>
      </c>
      <c r="F76" t="s">
        <v>671</v>
      </c>
      <c r="G76">
        <v>104</v>
      </c>
      <c r="H76">
        <v>104</v>
      </c>
      <c r="I76">
        <v>104</v>
      </c>
      <c r="J76">
        <v>104</v>
      </c>
      <c r="K76">
        <f t="shared" si="4"/>
        <v>1.04E-2</v>
      </c>
      <c r="L76">
        <f t="shared" si="5"/>
        <v>1.04E-2</v>
      </c>
    </row>
    <row r="77" spans="1:12">
      <c r="A77" t="s">
        <v>689</v>
      </c>
      <c r="B77" s="8">
        <v>180766</v>
      </c>
      <c r="C77" s="10">
        <f t="shared" si="3"/>
        <v>18.076599999999999</v>
      </c>
      <c r="F77" t="s">
        <v>676</v>
      </c>
      <c r="G77">
        <v>30566</v>
      </c>
      <c r="H77">
        <v>3196</v>
      </c>
      <c r="I77">
        <v>30566</v>
      </c>
      <c r="J77">
        <v>3196</v>
      </c>
      <c r="K77">
        <f t="shared" si="4"/>
        <v>3.0566</v>
      </c>
      <c r="L77">
        <f t="shared" si="5"/>
        <v>0.3196</v>
      </c>
    </row>
    <row r="78" spans="1:12">
      <c r="A78" t="s">
        <v>729</v>
      </c>
      <c r="B78" s="8">
        <v>54012</v>
      </c>
      <c r="C78" s="10">
        <f t="shared" si="3"/>
        <v>5.4012000000000002</v>
      </c>
      <c r="F78" t="s">
        <v>686</v>
      </c>
      <c r="G78">
        <v>4345</v>
      </c>
      <c r="H78">
        <v>1894</v>
      </c>
      <c r="I78">
        <v>3562</v>
      </c>
      <c r="J78">
        <v>1894</v>
      </c>
      <c r="K78">
        <f t="shared" si="4"/>
        <v>0.35620000000000002</v>
      </c>
      <c r="L78">
        <f t="shared" si="5"/>
        <v>0.18940000000000001</v>
      </c>
    </row>
    <row r="79" spans="1:12">
      <c r="A79" t="s">
        <v>691</v>
      </c>
      <c r="B79" s="8">
        <v>49272</v>
      </c>
      <c r="C79" s="10">
        <f t="shared" si="3"/>
        <v>4.9272</v>
      </c>
      <c r="F79" t="s">
        <v>706</v>
      </c>
      <c r="G79">
        <v>1190</v>
      </c>
      <c r="H79">
        <v>1190</v>
      </c>
      <c r="I79">
        <v>1190</v>
      </c>
      <c r="J79">
        <v>1190</v>
      </c>
      <c r="K79">
        <f t="shared" si="4"/>
        <v>0.11899999999999999</v>
      </c>
      <c r="L79">
        <f t="shared" si="5"/>
        <v>0.11899999999999999</v>
      </c>
    </row>
    <row r="80" spans="1:12">
      <c r="A80" t="s">
        <v>747</v>
      </c>
      <c r="B80" s="8">
        <v>73451</v>
      </c>
      <c r="C80" s="10">
        <f t="shared" si="3"/>
        <v>7.3451000000000004</v>
      </c>
      <c r="F80" t="s">
        <v>736</v>
      </c>
      <c r="G80">
        <v>2628</v>
      </c>
      <c r="H80">
        <v>372</v>
      </c>
      <c r="I80">
        <v>2628</v>
      </c>
      <c r="J80">
        <v>372</v>
      </c>
      <c r="K80">
        <f t="shared" si="4"/>
        <v>0.26279999999999998</v>
      </c>
      <c r="L80">
        <f t="shared" si="5"/>
        <v>3.7199999999999997E-2</v>
      </c>
    </row>
    <row r="81" spans="1:12">
      <c r="A81" t="s">
        <v>704</v>
      </c>
      <c r="B81" s="8">
        <v>59118</v>
      </c>
      <c r="C81" s="10">
        <f t="shared" si="3"/>
        <v>5.9118000000000004</v>
      </c>
      <c r="F81" t="s">
        <v>745</v>
      </c>
      <c r="G81">
        <v>362</v>
      </c>
      <c r="H81">
        <v>222</v>
      </c>
      <c r="I81">
        <v>362</v>
      </c>
      <c r="J81">
        <v>222</v>
      </c>
      <c r="K81">
        <f t="shared" si="4"/>
        <v>3.6200000000000003E-2</v>
      </c>
      <c r="L81">
        <f t="shared" si="5"/>
        <v>2.2200000000000001E-2</v>
      </c>
    </row>
    <row r="82" spans="1:12">
      <c r="A82" t="s">
        <v>743</v>
      </c>
      <c r="B82" s="8">
        <v>103818.94</v>
      </c>
      <c r="C82" s="10">
        <f t="shared" si="3"/>
        <v>10.381894000000001</v>
      </c>
      <c r="F82" t="s">
        <v>747</v>
      </c>
      <c r="G82">
        <v>292</v>
      </c>
      <c r="H82">
        <v>122</v>
      </c>
      <c r="I82">
        <v>292</v>
      </c>
      <c r="J82">
        <v>122</v>
      </c>
      <c r="K82">
        <f t="shared" si="4"/>
        <v>2.92E-2</v>
      </c>
      <c r="L82">
        <f t="shared" si="5"/>
        <v>1.2200000000000001E-2</v>
      </c>
    </row>
    <row r="83" spans="1:12">
      <c r="A83" t="s">
        <v>672</v>
      </c>
      <c r="B83" s="8">
        <v>23402</v>
      </c>
      <c r="C83" s="10">
        <f t="shared" si="3"/>
        <v>2.3401999999999998</v>
      </c>
      <c r="F83" t="s">
        <v>748</v>
      </c>
      <c r="G83">
        <v>271226.68</v>
      </c>
      <c r="H83">
        <v>84335</v>
      </c>
      <c r="I83">
        <v>271937.82199999999</v>
      </c>
      <c r="J83">
        <v>84335</v>
      </c>
      <c r="K83">
        <f t="shared" si="4"/>
        <v>27.193782199999998</v>
      </c>
      <c r="L83">
        <f t="shared" si="5"/>
        <v>8.4335000000000004</v>
      </c>
    </row>
    <row r="84" spans="1:12">
      <c r="A84" t="s">
        <v>738</v>
      </c>
      <c r="B84" s="8">
        <v>55371.97</v>
      </c>
      <c r="C84" s="10">
        <f t="shared" si="3"/>
        <v>5.5371969999999999</v>
      </c>
    </row>
    <row r="85" spans="1:12">
      <c r="A85" t="s">
        <v>711</v>
      </c>
      <c r="B85" s="8">
        <v>47029.85</v>
      </c>
      <c r="C85" s="10">
        <f t="shared" si="3"/>
        <v>4.702985</v>
      </c>
    </row>
    <row r="86" spans="1:12">
      <c r="A86" t="s">
        <v>744</v>
      </c>
      <c r="B86" s="8">
        <v>82537.58</v>
      </c>
      <c r="C86" s="10">
        <f t="shared" si="3"/>
        <v>8.2537579999999995</v>
      </c>
    </row>
  </sheetData>
  <phoneticPr fontId="86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"/>
  <sheetViews>
    <sheetView workbookViewId="0">
      <selection activeCell="E2" sqref="E2"/>
    </sheetView>
  </sheetViews>
  <sheetFormatPr defaultColWidth="9" defaultRowHeight="13.5"/>
  <sheetData>
    <row r="1" spans="1:6" ht="14.25">
      <c r="A1" s="1" t="s">
        <v>746</v>
      </c>
      <c r="B1" s="2">
        <v>64.3</v>
      </c>
      <c r="C1" s="3">
        <f>B1*500/519.4</f>
        <v>61.898344243357727</v>
      </c>
      <c r="D1" s="3">
        <v>77.707516900000002</v>
      </c>
      <c r="E1" s="4">
        <v>1.20851503732504</v>
      </c>
      <c r="F1" s="5">
        <f>D1/C1</f>
        <v>1.2554054207732503</v>
      </c>
    </row>
    <row r="2" spans="1:6" ht="14.25">
      <c r="A2" s="1" t="s">
        <v>719</v>
      </c>
      <c r="B2" s="2">
        <v>85</v>
      </c>
      <c r="C2" s="3">
        <f t="shared" ref="C2:C11" si="0">B2*500/519.4</f>
        <v>81.825182903350026</v>
      </c>
      <c r="D2" s="6">
        <v>97.05</v>
      </c>
      <c r="E2" s="4">
        <v>1.1417647058823499</v>
      </c>
      <c r="F2" s="5">
        <f t="shared" ref="F2:F11" si="1">D2/C2</f>
        <v>1.1860651764705881</v>
      </c>
    </row>
    <row r="3" spans="1:6" ht="14.25">
      <c r="A3" s="1" t="s">
        <v>722</v>
      </c>
      <c r="B3" s="2">
        <v>65.7</v>
      </c>
      <c r="C3" s="3">
        <f t="shared" si="0"/>
        <v>63.246053138236427</v>
      </c>
      <c r="D3" s="6">
        <v>77.359030000000004</v>
      </c>
      <c r="E3" s="4">
        <v>1.17745859969559</v>
      </c>
      <c r="F3" s="5">
        <f t="shared" si="1"/>
        <v>1.2231439933637749</v>
      </c>
    </row>
    <row r="4" spans="1:6" ht="14.25">
      <c r="A4" s="1" t="s">
        <v>713</v>
      </c>
      <c r="B4" s="2">
        <v>50.1</v>
      </c>
      <c r="C4" s="3">
        <f t="shared" si="0"/>
        <v>48.228725452445133</v>
      </c>
      <c r="D4" s="6">
        <v>58.501219679999998</v>
      </c>
      <c r="E4" s="7">
        <v>1.16768901556886</v>
      </c>
      <c r="F4" s="5">
        <f t="shared" si="1"/>
        <v>1.212995349372934</v>
      </c>
    </row>
    <row r="5" spans="1:6" ht="14.25">
      <c r="A5" s="1" t="s">
        <v>735</v>
      </c>
      <c r="B5" s="2">
        <v>31.7</v>
      </c>
      <c r="C5" s="3">
        <f t="shared" si="0"/>
        <v>30.515979976896421</v>
      </c>
      <c r="D5" s="6">
        <v>35.543998999999999</v>
      </c>
      <c r="E5" s="7">
        <v>1.1212617981072599</v>
      </c>
      <c r="F5" s="5">
        <f t="shared" si="1"/>
        <v>1.1647667558738168</v>
      </c>
    </row>
    <row r="6" spans="1:6" ht="14.25">
      <c r="A6" s="1" t="s">
        <v>740</v>
      </c>
      <c r="B6" s="2">
        <v>31.3</v>
      </c>
      <c r="C6" s="3">
        <f t="shared" si="0"/>
        <v>30.13092029264536</v>
      </c>
      <c r="D6" s="6">
        <v>38.787548999999999</v>
      </c>
      <c r="E6" s="7">
        <v>1.2392188178913699</v>
      </c>
      <c r="F6" s="5">
        <f t="shared" si="1"/>
        <v>1.2873005080255591</v>
      </c>
    </row>
    <row r="7" spans="1:6" ht="14.25">
      <c r="A7" s="1" t="s">
        <v>674</v>
      </c>
      <c r="B7" s="2">
        <v>46.5</v>
      </c>
      <c r="C7" s="3">
        <f t="shared" si="0"/>
        <v>44.763188294185603</v>
      </c>
      <c r="D7" s="6">
        <v>58.343378000000001</v>
      </c>
      <c r="E7" s="7">
        <v>1.2546963010752701</v>
      </c>
      <c r="F7" s="5">
        <f t="shared" si="1"/>
        <v>1.3033785175569892</v>
      </c>
    </row>
    <row r="8" spans="1:6" ht="14.25">
      <c r="A8" s="1" t="s">
        <v>730</v>
      </c>
      <c r="B8" s="2">
        <v>44.4</v>
      </c>
      <c r="C8" s="3">
        <f t="shared" si="0"/>
        <v>42.741624951867543</v>
      </c>
      <c r="D8" s="6">
        <v>48.733305000000001</v>
      </c>
      <c r="E8" s="7">
        <v>1.0975969594594599</v>
      </c>
      <c r="F8" s="5">
        <f t="shared" si="1"/>
        <v>1.1401837214864865</v>
      </c>
    </row>
    <row r="9" spans="1:6" ht="14.25">
      <c r="A9" s="1" t="s">
        <v>705</v>
      </c>
      <c r="B9" s="2">
        <v>16.600000000000001</v>
      </c>
      <c r="C9" s="3">
        <f t="shared" si="0"/>
        <v>15.979976896418945</v>
      </c>
      <c r="D9" s="6">
        <v>20.235852999999999</v>
      </c>
      <c r="E9" s="7">
        <v>1.2190272891566301</v>
      </c>
      <c r="F9" s="5">
        <f t="shared" si="1"/>
        <v>1.2663255479759035</v>
      </c>
    </row>
    <row r="10" spans="1:6" ht="14.25">
      <c r="A10" s="1" t="s">
        <v>692</v>
      </c>
      <c r="B10" s="2">
        <v>47.9</v>
      </c>
      <c r="C10" s="3">
        <f t="shared" si="0"/>
        <v>46.11089718906431</v>
      </c>
      <c r="D10" s="6">
        <v>51.573782000000001</v>
      </c>
      <c r="E10" s="7">
        <v>1.07669691022965</v>
      </c>
      <c r="F10" s="5">
        <f t="shared" si="1"/>
        <v>1.1184727503465552</v>
      </c>
    </row>
    <row r="11" spans="1:6" ht="14.25">
      <c r="A11" s="1" t="s">
        <v>654</v>
      </c>
      <c r="B11" s="2">
        <v>35.9</v>
      </c>
      <c r="C11" s="3">
        <f t="shared" si="0"/>
        <v>34.559106661532539</v>
      </c>
      <c r="D11" s="6">
        <v>38.896338999999998</v>
      </c>
      <c r="E11" s="7">
        <v>1.08346348189415</v>
      </c>
      <c r="F11" s="5">
        <f t="shared" si="1"/>
        <v>1.1255018649916433</v>
      </c>
    </row>
  </sheetData>
  <phoneticPr fontId="86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5</vt:i4>
      </vt:variant>
      <vt:variant>
        <vt:lpstr>命名范围</vt:lpstr>
      </vt:variant>
      <vt:variant>
        <vt:i4>6</vt:i4>
      </vt:variant>
    </vt:vector>
  </HeadingPairs>
  <TitlesOfParts>
    <vt:vector size="11" baseType="lpstr">
      <vt:lpstr>投资计划执行情况 </vt:lpstr>
      <vt:lpstr>海塘安澜等重大水利项目投资 (总表)</vt:lpstr>
      <vt:lpstr>海塘安澜等重大水利项目前期（总表）</vt:lpstr>
      <vt:lpstr>Sheet1</vt:lpstr>
      <vt:lpstr>Sheet2</vt:lpstr>
      <vt:lpstr>'海塘安澜等重大水利项目前期（总表）'!Print_Area</vt:lpstr>
      <vt:lpstr>'海塘安澜等重大水利项目投资 (总表)'!Print_Area</vt:lpstr>
      <vt:lpstr>'投资计划执行情况 '!Print_Area</vt:lpstr>
      <vt:lpstr>'海塘安澜等重大水利项目前期（总表）'!Print_Titles</vt:lpstr>
      <vt:lpstr>'海塘安澜等重大水利项目投资 (总表)'!Print_Titles</vt:lpstr>
      <vt:lpstr>'投资计划执行情况 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吴建新</dc:creator>
  <cp:lastModifiedBy>姜美琴</cp:lastModifiedBy>
  <cp:lastPrinted>2021-04-08T01:20:22Z</cp:lastPrinted>
  <dcterms:created xsi:type="dcterms:W3CDTF">2015-09-23T07:51:00Z</dcterms:created>
  <dcterms:modified xsi:type="dcterms:W3CDTF">2021-04-08T03:36:09Z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2052-11.8.2.8276</vt:lpwstr>
  </property>
</Properties>
</file>