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投资计划执行情况 " sheetId="55" r:id="rId1"/>
    <sheet name="海塘安澜等重大水利项目投资 (总表)" sheetId="56" r:id="rId2"/>
    <sheet name="Sheet1" sheetId="46" state="hidden" r:id="rId3"/>
    <sheet name="Sheet2" sheetId="47" state="hidden" r:id="rId4"/>
  </sheets>
  <externalReferences>
    <externalReference r:id="rId5"/>
  </externalReferences>
  <definedNames>
    <definedName name="_1_防洪减灾工程" localSheetId="0">#REF!</definedName>
    <definedName name="_1_防洪减灾工程">#REF!</definedName>
    <definedName name="_2_水资源保障工程" localSheetId="0">#REF!</definedName>
    <definedName name="_2_水资源保障工程">#REF!</definedName>
    <definedName name="_3_农田水利工程" localSheetId="0">#REF!</definedName>
    <definedName name="_3_农田水利工程">#REF!</definedName>
    <definedName name="_4_水生态保护与修复" localSheetId="0">#REF!</definedName>
    <definedName name="_4_水生态保护与修复">#REF!</definedName>
    <definedName name="_5_滩涂围垦工程" localSheetId="0">#REF!</definedName>
    <definedName name="_5_滩涂围垦工程">#REF!</definedName>
    <definedName name="_6_行业能力建设" localSheetId="0">#REF!</definedName>
    <definedName name="_6_行业能力建设">#REF!</definedName>
    <definedName name="_xlnm._FilterDatabase" localSheetId="0" hidden="1">'投资计划执行情况 '!$A$5:$XFC$115</definedName>
    <definedName name="_xlnm.Print_Area" localSheetId="0">'投资计划执行情况 '!$A$1:$K$115</definedName>
    <definedName name="_xlnm.Print_Titles" localSheetId="0">'投资计划执行情况 '!$3:$5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0">#REF!</definedName>
    <definedName name="成果3">#REF!</definedName>
    <definedName name="额" localSheetId="0">#REF!</definedName>
    <definedName name="额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0">#REF!</definedName>
    <definedName name="项目类型">#REF!</definedName>
    <definedName name="_xlnm._FilterDatabase" localSheetId="1" hidden="1">'海塘安澜等重大水利项目投资 (总表)'!$A$4:$XDW$154</definedName>
    <definedName name="_xlnm.Print_Area" localSheetId="1">'海塘安澜等重大水利项目投资 (总表)'!$A$1:$G$153</definedName>
    <definedName name="_xlnm.Print_Titles" localSheetId="1">'海塘安澜等重大水利项目投资 (总表)'!$4:$5</definedName>
    <definedName name="额" localSheetId="1">#REF!</definedName>
    <definedName name="发" localSheetId="1">#REF!</definedName>
  </definedNames>
  <calcPr calcId="144525"/>
</workbook>
</file>

<file path=xl/sharedStrings.xml><?xml version="1.0" encoding="utf-8"?>
<sst xmlns="http://schemas.openxmlformats.org/spreadsheetml/2006/main" count="882" uniqueCount="365">
  <si>
    <t>附件1</t>
  </si>
  <si>
    <t>2022年市县（市、区）年度投资计划完成情况</t>
  </si>
  <si>
    <t>序号</t>
  </si>
  <si>
    <t>市、县（市、区）</t>
  </si>
  <si>
    <t>年度投资计划及完成情况</t>
  </si>
  <si>
    <r>
      <rPr>
        <sz val="11"/>
        <rFont val="Times New Roman"/>
        <charset val="134"/>
      </rPr>
      <t>2021</t>
    </r>
    <r>
      <rPr>
        <sz val="11"/>
        <rFont val="方正小标宋简体"/>
        <charset val="134"/>
      </rPr>
      <t>年中央投资计划及完成情况</t>
    </r>
  </si>
  <si>
    <r>
      <rPr>
        <sz val="11"/>
        <rFont val="方正小标宋简体"/>
        <charset val="134"/>
      </rPr>
      <t>年度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目标</t>
    </r>
  </si>
  <si>
    <r>
      <rPr>
        <sz val="11"/>
        <rFont val="Times New Roman"/>
        <charset val="134"/>
      </rPr>
      <t>1~2</t>
    </r>
    <r>
      <rPr>
        <sz val="11"/>
        <rFont val="方正小标宋简体"/>
        <charset val="134"/>
      </rPr>
      <t>月完成投资</t>
    </r>
  </si>
  <si>
    <r>
      <rPr>
        <sz val="11"/>
        <rFont val="Times New Roman"/>
        <charset val="134"/>
      </rPr>
      <t>1~2</t>
    </r>
    <r>
      <rPr>
        <sz val="11"/>
        <rFont val="方正小标宋简体"/>
        <charset val="134"/>
      </rPr>
      <t>月完成投资率</t>
    </r>
  </si>
  <si>
    <r>
      <rPr>
        <sz val="11"/>
        <rFont val="方正小标宋简体"/>
        <charset val="134"/>
      </rPr>
      <t>投资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计划</t>
    </r>
  </si>
  <si>
    <r>
      <rPr>
        <sz val="11"/>
        <rFont val="方正小标宋简体"/>
        <charset val="134"/>
      </rPr>
      <t>中央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</si>
  <si>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</si>
  <si>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</si>
  <si>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</si>
  <si>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</si>
  <si>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</si>
  <si>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</si>
  <si>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</si>
  <si>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</si>
  <si>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</si>
  <si>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</si>
  <si>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</si>
  <si>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</si>
  <si>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</si>
  <si>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</si>
  <si>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</si>
  <si>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</si>
  <si>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</si>
  <si>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</si>
  <si>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</si>
  <si>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临平区</t>
  </si>
  <si>
    <t>钱塘区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</si>
  <si>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</si>
  <si>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</si>
  <si>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</si>
  <si>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</si>
  <si>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</si>
  <si>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</si>
  <si>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</si>
  <si>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</si>
  <si>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</si>
  <si>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</si>
  <si>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</si>
  <si>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</si>
  <si>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</si>
  <si>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</si>
  <si>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</si>
  <si>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</si>
  <si>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</si>
  <si>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</si>
  <si>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</si>
  <si>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</si>
  <si>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</si>
  <si>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</si>
  <si>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</si>
  <si>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</si>
  <si>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</si>
  <si>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</si>
  <si>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</si>
  <si>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</si>
  <si>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</si>
  <si>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</si>
  <si>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</si>
  <si>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</si>
  <si>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</si>
  <si>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</si>
  <si>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</si>
  <si>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</si>
  <si>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</si>
  <si>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</si>
  <si>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</si>
  <si>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</si>
  <si>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</si>
  <si>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</si>
  <si>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</si>
  <si>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</si>
  <si>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</si>
  <si>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</si>
  <si>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</si>
  <si>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</si>
  <si>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</si>
  <si>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</si>
  <si>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</si>
  <si>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</si>
  <si>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</si>
  <si>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</si>
  <si>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</si>
  <si>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</si>
  <si>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</si>
  <si>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</si>
  <si>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</si>
  <si>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</si>
  <si>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</si>
  <si>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</si>
  <si>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</si>
  <si>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</si>
  <si>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</si>
  <si>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</si>
  <si>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</si>
  <si>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</si>
  <si>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</si>
  <si>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</si>
  <si>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</si>
  <si>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</si>
  <si>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</si>
  <si>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</si>
  <si>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</si>
  <si>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</si>
  <si>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</si>
  <si>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</si>
  <si>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</si>
  <si>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</si>
  <si>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</si>
  <si>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</si>
  <si>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</si>
  <si>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</si>
  <si>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</si>
  <si>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</si>
  <si>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</si>
  <si>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</si>
  <si>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</si>
  <si>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</si>
  <si>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</si>
  <si>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</si>
  <si>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</si>
  <si>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</si>
  <si>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</si>
  <si>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</si>
  <si>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</si>
  <si>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</si>
  <si>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</si>
  <si>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</si>
  <si>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</si>
  <si>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</si>
  <si>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</si>
  <si>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</si>
  <si>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</si>
  <si>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</si>
  <si>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</si>
  <si>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附件2</t>
  </si>
  <si>
    <r>
      <rPr>
        <sz val="18"/>
        <rFont val="方正小标宋简体"/>
        <charset val="134"/>
      </rPr>
      <t>2022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</si>
  <si>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</si>
  <si>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t>市</t>
  </si>
  <si>
    <t>县（市、区）</t>
  </si>
  <si>
    <t>项目名称</t>
  </si>
  <si>
    <t>总投资</t>
  </si>
  <si>
    <r>
      <rPr>
        <sz val="10"/>
        <rFont val="方正小标宋简体"/>
        <charset val="134"/>
      </rPr>
      <t>截至</t>
    </r>
    <r>
      <rPr>
        <sz val="10"/>
        <rFont val="方正小标宋简体"/>
        <charset val="134"/>
      </rPr>
      <t>2021</t>
    </r>
    <r>
      <rPr>
        <sz val="10"/>
        <rFont val="方正小标宋简体"/>
        <charset val="134"/>
      </rPr>
      <t>年底累计完成投资</t>
    </r>
  </si>
  <si>
    <t>2022年1-2月完成投资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</si>
  <si>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</si>
  <si>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杭州</t>
    </r>
  </si>
  <si>
    <t>市本级</t>
  </si>
  <si>
    <t>杭州市滨江区沿江区域提升改造项目</t>
  </si>
  <si>
    <r>
      <rPr>
        <sz val="10"/>
        <rFont val="宋体"/>
        <charset val="134"/>
      </rPr>
      <t>扩大杭嘉湖南排工程（八堡泵站）</t>
    </r>
  </si>
  <si>
    <t>杭州市青山水库防洪能力提升工程</t>
  </si>
  <si>
    <r>
      <rPr>
        <sz val="10"/>
        <rFont val="宋体"/>
        <charset val="134"/>
      </rPr>
      <t>萧山区</t>
    </r>
  </si>
  <si>
    <r>
      <rPr>
        <sz val="10"/>
        <rFont val="宋体"/>
        <charset val="134"/>
      </rPr>
      <t>杭州市萧山区浦阳江治理工程</t>
    </r>
  </si>
  <si>
    <r>
      <rPr>
        <sz val="10"/>
        <rFont val="宋体"/>
        <charset val="134"/>
      </rPr>
      <t>杭州市大江东片外排工程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东湖防洪调蓄湖</t>
    </r>
  </si>
  <si>
    <r>
      <rPr>
        <sz val="10"/>
        <rFont val="宋体"/>
        <charset val="134"/>
      </rPr>
      <t>富阳区</t>
    </r>
  </si>
  <si>
    <r>
      <rPr>
        <sz val="10"/>
        <rFont val="宋体"/>
        <charset val="134"/>
      </rPr>
      <t>杭州市富阳区富春江治理工程</t>
    </r>
  </si>
  <si>
    <t>杭州市富阳区北支江综合整治工程</t>
  </si>
  <si>
    <r>
      <rPr>
        <sz val="10"/>
        <rFont val="宋体"/>
        <charset val="134"/>
      </rPr>
      <t>临安区</t>
    </r>
  </si>
  <si>
    <r>
      <rPr>
        <sz val="10"/>
        <rFont val="宋体"/>
        <charset val="134"/>
      </rPr>
      <t>临安区双溪口水库工程</t>
    </r>
  </si>
  <si>
    <r>
      <rPr>
        <sz val="10"/>
        <rFont val="宋体"/>
        <charset val="134"/>
      </rPr>
      <t>临安区青山湖综合治理保护工程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库区整治工程</t>
    </r>
  </si>
  <si>
    <r>
      <rPr>
        <sz val="10"/>
        <rFont val="宋体"/>
        <charset val="134"/>
      </rPr>
      <t>宁波</t>
    </r>
  </si>
  <si>
    <r>
      <rPr>
        <sz val="10"/>
        <rFont val="宋体"/>
        <charset val="134"/>
      </rPr>
      <t>宁波市杭州湾新区海塘安澜工程</t>
    </r>
  </si>
  <si>
    <r>
      <rPr>
        <sz val="10"/>
        <rFont val="宋体"/>
        <charset val="134"/>
      </rPr>
      <t>宁波市鄞奉平原排涝二期工程</t>
    </r>
  </si>
  <si>
    <r>
      <rPr>
        <sz val="10"/>
        <rFont val="宋体"/>
        <charset val="134"/>
      </rPr>
      <t>宁波至杭州湾新区引水工程</t>
    </r>
  </si>
  <si>
    <t>宁波市清水环通工程</t>
  </si>
  <si>
    <t>慈溪市慈西水库工程</t>
  </si>
  <si>
    <t>宁波市海曙区沿江泵站群工程</t>
  </si>
  <si>
    <t>宁波市海曙区鄞江堤防整治工程</t>
  </si>
  <si>
    <r>
      <rPr>
        <sz val="10"/>
        <rFont val="宋体"/>
        <charset val="134"/>
      </rPr>
      <t>北仑区</t>
    </r>
  </si>
  <si>
    <r>
      <rPr>
        <sz val="10"/>
        <rFont val="宋体"/>
        <charset val="134"/>
      </rPr>
      <t>宁波市北仑区海塘安澜工程</t>
    </r>
  </si>
  <si>
    <r>
      <rPr>
        <sz val="10"/>
        <rFont val="宋体"/>
        <charset val="134"/>
      </rPr>
      <t>鄞州区</t>
    </r>
  </si>
  <si>
    <r>
      <rPr>
        <sz val="10"/>
        <rFont val="宋体"/>
        <charset val="134"/>
      </rPr>
      <t>宁波市鄞州区海塘安澜工程</t>
    </r>
  </si>
  <si>
    <r>
      <rPr>
        <sz val="10"/>
        <rFont val="宋体"/>
        <charset val="134"/>
      </rPr>
      <t>镇海区</t>
    </r>
  </si>
  <si>
    <r>
      <rPr>
        <sz val="10"/>
        <rFont val="宋体"/>
        <charset val="134"/>
      </rPr>
      <t>宁波市镇海区海塘安澜工程</t>
    </r>
  </si>
  <si>
    <r>
      <rPr>
        <sz val="10"/>
        <rFont val="宋体"/>
        <charset val="134"/>
      </rPr>
      <t>奉化区</t>
    </r>
  </si>
  <si>
    <r>
      <rPr>
        <sz val="10"/>
        <rFont val="宋体"/>
        <charset val="134"/>
      </rPr>
      <t>宁波市奉化区海塘安澜工程</t>
    </r>
  </si>
  <si>
    <r>
      <rPr>
        <sz val="10"/>
        <rFont val="宋体"/>
        <charset val="134"/>
      </rPr>
      <t>宁波市葛岙水库工程</t>
    </r>
  </si>
  <si>
    <t>甬江防洪工程东江剡江奉化段堤防整治（二期）工程</t>
  </si>
  <si>
    <r>
      <rPr>
        <sz val="10"/>
        <rFont val="宋体"/>
        <charset val="134"/>
      </rPr>
      <t>余姚市</t>
    </r>
  </si>
  <si>
    <r>
      <rPr>
        <sz val="10"/>
        <rFont val="宋体"/>
        <charset val="134"/>
      </rPr>
      <t>余姚市扩大北排工程</t>
    </r>
  </si>
  <si>
    <r>
      <rPr>
        <sz val="10"/>
        <rFont val="宋体"/>
        <charset val="134"/>
      </rPr>
      <t>余姚市姚江上游西分工程</t>
    </r>
  </si>
  <si>
    <t>余姚市四明湖水库自溃坝改造工程</t>
  </si>
  <si>
    <r>
      <rPr>
        <sz val="10"/>
        <rFont val="宋体"/>
        <charset val="134"/>
      </rPr>
      <t>慈溪市</t>
    </r>
  </si>
  <si>
    <r>
      <rPr>
        <sz val="10"/>
        <rFont val="宋体"/>
        <charset val="134"/>
      </rPr>
      <t>慈溪市海塘安澜工程</t>
    </r>
  </si>
  <si>
    <r>
      <rPr>
        <sz val="10"/>
        <rFont val="宋体"/>
        <charset val="134"/>
      </rPr>
      <t>慈溪市北排工程</t>
    </r>
  </si>
  <si>
    <r>
      <rPr>
        <sz val="10"/>
        <rFont val="宋体"/>
        <charset val="134"/>
      </rPr>
      <t>宁海县</t>
    </r>
  </si>
  <si>
    <r>
      <rPr>
        <sz val="10"/>
        <rFont val="宋体"/>
        <charset val="134"/>
      </rPr>
      <t>宁海县海塘安澜工程</t>
    </r>
  </si>
  <si>
    <t>宁海县中心城区防洪排涝工程</t>
  </si>
  <si>
    <t>宁海县东部沿海防洪排涝工程</t>
  </si>
  <si>
    <r>
      <rPr>
        <sz val="10"/>
        <rFont val="宋体"/>
        <charset val="134"/>
      </rPr>
      <t>象山县</t>
    </r>
  </si>
  <si>
    <r>
      <rPr>
        <sz val="10"/>
        <rFont val="宋体"/>
        <charset val="134"/>
      </rPr>
      <t>象山县海塘安澜工程</t>
    </r>
  </si>
  <si>
    <t>象山县中心城区防洪排涝工程</t>
  </si>
  <si>
    <r>
      <rPr>
        <sz val="10"/>
        <rFont val="宋体"/>
        <charset val="134"/>
      </rPr>
      <t>温州</t>
    </r>
  </si>
  <si>
    <t>温州市浙南产业集聚区海塘智慧提升（一期）工程</t>
  </si>
  <si>
    <r>
      <rPr>
        <sz val="10"/>
        <rFont val="宋体"/>
        <charset val="134"/>
      </rPr>
      <t>温州市瓯江引水工程</t>
    </r>
  </si>
  <si>
    <r>
      <rPr>
        <sz val="10"/>
        <rFont val="宋体"/>
        <charset val="134"/>
      </rPr>
      <t>鹿城区</t>
    </r>
  </si>
  <si>
    <r>
      <rPr>
        <sz val="10"/>
        <rFont val="宋体"/>
        <charset val="134"/>
      </rPr>
      <t>温州市鹿城区七都岛西段标准堤加固工程</t>
    </r>
  </si>
  <si>
    <t>温州</t>
  </si>
  <si>
    <r>
      <rPr>
        <sz val="10"/>
        <rFont val="宋体"/>
        <charset val="134"/>
      </rPr>
      <t>温州市温瑞平原西片排涝工程</t>
    </r>
  </si>
  <si>
    <r>
      <rPr>
        <sz val="10"/>
        <rFont val="宋体"/>
        <charset val="134"/>
      </rPr>
      <t>瓯海区</t>
    </r>
  </si>
  <si>
    <r>
      <rPr>
        <sz val="10"/>
        <rFont val="宋体"/>
        <charset val="134"/>
      </rPr>
      <t>温州市温瑞平原西片排涝工程（仙湖调蓄工程）</t>
    </r>
  </si>
  <si>
    <t>温州市鹿城区戍浦江河道（藤桥至河口段）整治工程</t>
  </si>
  <si>
    <r>
      <rPr>
        <sz val="10"/>
        <rFont val="宋体"/>
        <charset val="134"/>
      </rPr>
      <t>龙湾区</t>
    </r>
  </si>
  <si>
    <r>
      <rPr>
        <sz val="10"/>
        <rFont val="宋体"/>
        <charset val="134"/>
      </rPr>
      <t>温州市龙湾区瓯江标准海塘提升改造工程（南口大桥至海滨围垦段）</t>
    </r>
  </si>
  <si>
    <r>
      <rPr>
        <sz val="10"/>
        <rFont val="宋体"/>
        <charset val="134"/>
      </rPr>
      <t>温州市温瑞平原东片排涝工程</t>
    </r>
  </si>
  <si>
    <r>
      <rPr>
        <sz val="10"/>
        <rFont val="宋体"/>
        <charset val="134"/>
      </rPr>
      <t>经开区</t>
    </r>
  </si>
  <si>
    <t>温州市洞头区陆域引调水工程</t>
  </si>
  <si>
    <r>
      <rPr>
        <sz val="10"/>
        <rFont val="宋体"/>
        <charset val="134"/>
      </rPr>
      <t>乐清市</t>
    </r>
  </si>
  <si>
    <r>
      <rPr>
        <sz val="10"/>
        <rFont val="宋体"/>
        <charset val="134"/>
      </rPr>
      <t>乐清市乐柳虹平原排涝工程（一期）</t>
    </r>
  </si>
  <si>
    <r>
      <rPr>
        <sz val="10"/>
        <rFont val="宋体"/>
        <charset val="134"/>
      </rPr>
      <t>瑞安市</t>
    </r>
  </si>
  <si>
    <r>
      <rPr>
        <sz val="10"/>
        <rFont val="宋体"/>
        <charset val="134"/>
      </rPr>
      <t>瑞安市温瑞平原南部排涝工程（一期）</t>
    </r>
  </si>
  <si>
    <r>
      <rPr>
        <sz val="10"/>
        <rFont val="宋体"/>
        <charset val="134"/>
      </rPr>
      <t>瑞安市飞云江治理二期工程（桐田段）</t>
    </r>
  </si>
  <si>
    <r>
      <rPr>
        <sz val="10"/>
        <rFont val="宋体"/>
        <charset val="134"/>
      </rPr>
      <t>永嘉县</t>
    </r>
  </si>
  <si>
    <r>
      <rPr>
        <sz val="10"/>
        <rFont val="宋体"/>
        <charset val="134"/>
      </rPr>
      <t>永嘉县瓯北三江标准堤工程</t>
    </r>
  </si>
  <si>
    <t>文成县西北部城乡一体化供水提升工程</t>
  </si>
  <si>
    <r>
      <rPr>
        <sz val="10"/>
        <rFont val="宋体"/>
        <charset val="134"/>
      </rPr>
      <t>平阳县</t>
    </r>
  </si>
  <si>
    <t>平阳县鳌江标准堤（下厂段、下埠水闸、雁门水闸）加固工程</t>
  </si>
  <si>
    <r>
      <rPr>
        <sz val="10"/>
        <rFont val="宋体"/>
        <charset val="134"/>
      </rPr>
      <t>平阳县水头南湖分洪工程</t>
    </r>
  </si>
  <si>
    <t>平阳县瑞平平原排涝工程</t>
  </si>
  <si>
    <r>
      <rPr>
        <sz val="10"/>
        <rFont val="宋体"/>
        <charset val="134"/>
      </rPr>
      <t>鳌江干流治理水头段防洪带溪右岸闭合抢先应急工程</t>
    </r>
  </si>
  <si>
    <r>
      <rPr>
        <sz val="10"/>
        <rFont val="宋体"/>
        <charset val="134"/>
      </rPr>
      <t>苍南县</t>
    </r>
  </si>
  <si>
    <t>苍南县海塘安澜工程（南片海塘）</t>
  </si>
  <si>
    <r>
      <rPr>
        <sz val="10"/>
        <rFont val="宋体"/>
        <charset val="134"/>
      </rPr>
      <t>苍南县江南垟平原骨干排涝工程</t>
    </r>
  </si>
  <si>
    <r>
      <rPr>
        <sz val="10"/>
        <rFont val="宋体"/>
        <charset val="134"/>
      </rPr>
      <t>龙港市</t>
    </r>
  </si>
  <si>
    <r>
      <rPr>
        <sz val="10"/>
        <rFont val="宋体"/>
        <charset val="134"/>
      </rPr>
      <t>温州市江西垟平原排涝工程（一期）</t>
    </r>
  </si>
  <si>
    <r>
      <rPr>
        <sz val="10"/>
        <rFont val="宋体"/>
        <charset val="134"/>
      </rPr>
      <t>温州市江西垟平原排涝工程（二期）</t>
    </r>
  </si>
  <si>
    <t>苍南县城乡一体化供水提升工程</t>
  </si>
  <si>
    <t>龙港市舥艚渔港海塘加固工程</t>
  </si>
  <si>
    <r>
      <rPr>
        <sz val="10"/>
        <rFont val="宋体"/>
        <charset val="134"/>
      </rPr>
      <t>湖州</t>
    </r>
  </si>
  <si>
    <r>
      <rPr>
        <sz val="10"/>
        <rFont val="宋体"/>
        <charset val="134"/>
      </rPr>
      <t>苕溪清水入湖河道整治后续工程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（市直管、德清、安吉、长兴段）</t>
    </r>
  </si>
  <si>
    <r>
      <rPr>
        <sz val="10"/>
        <rFont val="宋体"/>
        <charset val="134"/>
      </rPr>
      <t>湖州市太嘉河及杭嘉湖环湖河道整治后续工程</t>
    </r>
  </si>
  <si>
    <r>
      <rPr>
        <sz val="10"/>
        <rFont val="宋体"/>
        <charset val="134"/>
      </rPr>
      <t>环湖大堤（浙江段）后续工程</t>
    </r>
  </si>
  <si>
    <r>
      <rPr>
        <sz val="10"/>
        <rFont val="宋体"/>
        <charset val="134"/>
      </rPr>
      <t>安吉两库引水工程</t>
    </r>
  </si>
  <si>
    <t>湖州</t>
  </si>
  <si>
    <t>杭嘉湖北排通道后续工程（南浔段）</t>
  </si>
  <si>
    <t>安吉县西苕溪流域综合治理工程（一期）</t>
  </si>
  <si>
    <r>
      <rPr>
        <sz val="10"/>
        <rFont val="宋体"/>
        <charset val="134"/>
      </rPr>
      <t>嘉兴</t>
    </r>
  </si>
  <si>
    <r>
      <rPr>
        <sz val="10"/>
        <rFont val="宋体"/>
        <charset val="134"/>
      </rPr>
      <t>嘉善县</t>
    </r>
  </si>
  <si>
    <r>
      <rPr>
        <sz val="10"/>
        <rFont val="宋体"/>
        <charset val="134"/>
      </rPr>
      <t>嘉兴市北部湖荡整治及河湖连通工程（嘉善县）</t>
    </r>
  </si>
  <si>
    <t>嘉兴</t>
  </si>
  <si>
    <t>青嘉蓝色珠链工程（嘉善段）</t>
  </si>
  <si>
    <r>
      <rPr>
        <sz val="10"/>
        <rFont val="宋体"/>
        <charset val="134"/>
      </rPr>
      <t>海盐县</t>
    </r>
  </si>
  <si>
    <t>海盐县东段围涂标准海塘二期工程（海堤部分）</t>
  </si>
  <si>
    <r>
      <rPr>
        <sz val="10"/>
        <rFont val="宋体"/>
        <charset val="134"/>
      </rPr>
      <t>扩大杭嘉湖南排南台头排涝后续工程</t>
    </r>
  </si>
  <si>
    <t>海宁市百里钱塘综合整治提升工程一期（盐仓段）</t>
  </si>
  <si>
    <r>
      <rPr>
        <sz val="10"/>
        <rFont val="宋体"/>
        <charset val="134"/>
      </rPr>
      <t>绍兴</t>
    </r>
  </si>
  <si>
    <t>绍兴市汤浦水库扩容工程</t>
  </si>
  <si>
    <r>
      <rPr>
        <sz val="10"/>
        <rFont val="宋体"/>
        <charset val="134"/>
      </rPr>
      <t>越城区</t>
    </r>
  </si>
  <si>
    <t>绍兴市袍江片东入曹娥江排涝工程</t>
  </si>
  <si>
    <r>
      <rPr>
        <sz val="10"/>
        <rFont val="宋体"/>
        <charset val="134"/>
      </rPr>
      <t>绍兴市马山闸强排及配套河道工程</t>
    </r>
  </si>
  <si>
    <t>绍兴</t>
  </si>
  <si>
    <r>
      <rPr>
        <sz val="10"/>
        <rFont val="宋体"/>
        <charset val="134"/>
      </rPr>
      <t>绍兴市曹娥江综合整治工程</t>
    </r>
  </si>
  <si>
    <t>绍兴市柯桥区海塘安澜工程</t>
  </si>
  <si>
    <t>绍兴市柯桥区型塘江流域综合治理工程</t>
  </si>
  <si>
    <t>绍兴市柯桥区兰亭江综合治理工程</t>
  </si>
  <si>
    <r>
      <rPr>
        <sz val="10"/>
        <rFont val="宋体"/>
        <charset val="134"/>
      </rPr>
      <t>上虞区</t>
    </r>
  </si>
  <si>
    <r>
      <rPr>
        <sz val="10"/>
        <rFont val="宋体"/>
        <charset val="134"/>
      </rPr>
      <t>绍兴市上虞区崧北河综合治理工程</t>
    </r>
  </si>
  <si>
    <r>
      <rPr>
        <sz val="10"/>
        <rFont val="宋体"/>
        <charset val="134"/>
      </rPr>
      <t>诸暨市</t>
    </r>
  </si>
  <si>
    <r>
      <rPr>
        <sz val="10"/>
        <rFont val="宋体"/>
        <charset val="134"/>
      </rPr>
      <t>诸暨市陈蔡水库加固改造工程</t>
    </r>
  </si>
  <si>
    <t>诸暨市水系连通及水美乡村建设试点县项目</t>
  </si>
  <si>
    <r>
      <rPr>
        <sz val="10"/>
        <rFont val="宋体"/>
        <charset val="134"/>
      </rPr>
      <t>金华</t>
    </r>
  </si>
  <si>
    <r>
      <rPr>
        <sz val="10"/>
        <rFont val="宋体"/>
        <charset val="134"/>
      </rPr>
      <t>金华市本级金华江治理二期工程</t>
    </r>
  </si>
  <si>
    <r>
      <rPr>
        <sz val="10"/>
        <rFont val="宋体"/>
        <charset val="134"/>
      </rPr>
      <t>义乌市</t>
    </r>
  </si>
  <si>
    <r>
      <rPr>
        <sz val="10"/>
        <rFont val="宋体"/>
        <charset val="134"/>
      </rPr>
      <t>义乌市双江水利枢纽工程</t>
    </r>
  </si>
  <si>
    <t>义乌市义乌江美丽城防工程</t>
  </si>
  <si>
    <r>
      <rPr>
        <sz val="10"/>
        <rFont val="宋体"/>
        <charset val="134"/>
      </rPr>
      <t>磐安县</t>
    </r>
  </si>
  <si>
    <r>
      <rPr>
        <sz val="10"/>
        <rFont val="宋体"/>
        <charset val="134"/>
      </rPr>
      <t>磐安县流岸水库工程</t>
    </r>
  </si>
  <si>
    <t>金华</t>
  </si>
  <si>
    <t>乌溪江引水工程灌区（金华片）“十四五”续建配套与现代化改造工程</t>
  </si>
  <si>
    <r>
      <rPr>
        <sz val="10"/>
        <rFont val="宋体"/>
        <charset val="134"/>
      </rPr>
      <t>衢州</t>
    </r>
  </si>
  <si>
    <t>乌溪江引水工程灌区（衢州片）“十四五”续建配套与现代化改造工程</t>
  </si>
  <si>
    <r>
      <rPr>
        <sz val="10"/>
        <rFont val="宋体"/>
        <charset val="134"/>
      </rPr>
      <t>衢州市本级衢江治理二期工程</t>
    </r>
  </si>
  <si>
    <r>
      <rPr>
        <sz val="10"/>
        <rFont val="宋体"/>
        <charset val="134"/>
      </rPr>
      <t>衢州市西片区水系综合整治工程</t>
    </r>
  </si>
  <si>
    <t>衢州市乌溪江西干渠灌区引调水工程（一期）</t>
  </si>
  <si>
    <r>
      <rPr>
        <sz val="10"/>
        <rFont val="宋体"/>
        <charset val="134"/>
      </rPr>
      <t>柯城区</t>
    </r>
  </si>
  <si>
    <r>
      <rPr>
        <sz val="10"/>
        <rFont val="宋体"/>
        <charset val="134"/>
      </rPr>
      <t>衢州市柯城区常山港治理工程</t>
    </r>
  </si>
  <si>
    <r>
      <rPr>
        <sz val="10"/>
        <rFont val="宋体"/>
        <charset val="134"/>
      </rPr>
      <t>衢州市柯城区寺桥水库工程</t>
    </r>
  </si>
  <si>
    <t>衢州市柯城区水系连通及水美乡村建设试点县项目</t>
  </si>
  <si>
    <t>衢州市衢江区芝溪流域综合治理工程</t>
  </si>
  <si>
    <t>龙游县灵山港流域综合治理工程</t>
  </si>
  <si>
    <r>
      <rPr>
        <sz val="10"/>
        <rFont val="宋体"/>
        <charset val="134"/>
      </rPr>
      <t>江山市</t>
    </r>
  </si>
  <si>
    <r>
      <rPr>
        <sz val="10"/>
        <rFont val="宋体"/>
        <charset val="134"/>
      </rPr>
      <t>江山市江山港综合治理工程</t>
    </r>
  </si>
  <si>
    <r>
      <rPr>
        <sz val="10"/>
        <rFont val="宋体"/>
        <charset val="134"/>
      </rPr>
      <t>常山县</t>
    </r>
  </si>
  <si>
    <r>
      <rPr>
        <sz val="10"/>
        <rFont val="宋体"/>
        <charset val="134"/>
      </rPr>
      <t>常山县芳村溪流域综合治理工程</t>
    </r>
  </si>
  <si>
    <r>
      <rPr>
        <sz val="10"/>
        <rFont val="宋体"/>
        <charset val="134"/>
      </rPr>
      <t>开化县</t>
    </r>
  </si>
  <si>
    <r>
      <rPr>
        <sz val="10"/>
        <rFont val="宋体"/>
        <charset val="134"/>
      </rPr>
      <t>浙江省开化水库工程</t>
    </r>
  </si>
  <si>
    <t>舟山</t>
  </si>
  <si>
    <r>
      <rPr>
        <sz val="10"/>
        <rFont val="宋体"/>
        <charset val="134"/>
      </rPr>
      <t>舟山市海塘加固工程</t>
    </r>
  </si>
  <si>
    <r>
      <rPr>
        <sz val="10"/>
        <rFont val="宋体"/>
        <charset val="134"/>
      </rPr>
      <t>定海区</t>
    </r>
  </si>
  <si>
    <r>
      <rPr>
        <sz val="10"/>
        <rFont val="宋体"/>
        <charset val="134"/>
      </rPr>
      <t>普陀区</t>
    </r>
  </si>
  <si>
    <r>
      <rPr>
        <sz val="10"/>
        <rFont val="宋体"/>
        <charset val="134"/>
      </rPr>
      <t>舟山</t>
    </r>
  </si>
  <si>
    <r>
      <rPr>
        <sz val="10"/>
        <rFont val="宋体"/>
        <charset val="134"/>
      </rPr>
      <t>舟山群岛新区定海强排工程</t>
    </r>
  </si>
  <si>
    <r>
      <rPr>
        <sz val="10"/>
        <rFont val="宋体"/>
        <charset val="134"/>
      </rPr>
      <t>舟山市定海中心片区排涝提升工程（五山生态旅游带建设项目）</t>
    </r>
  </si>
  <si>
    <t>岱山县磨心水库及河库联网工程</t>
  </si>
  <si>
    <t>嵊泗县大陆引水（上海至泗礁岛）工程</t>
  </si>
  <si>
    <r>
      <rPr>
        <sz val="10"/>
        <rFont val="宋体"/>
        <charset val="134"/>
      </rPr>
      <t>台州</t>
    </r>
  </si>
  <si>
    <r>
      <rPr>
        <sz val="10"/>
        <rFont val="宋体"/>
        <charset val="134"/>
      </rPr>
      <t>台州市循环经济产业集聚区海塘提升工程</t>
    </r>
  </si>
  <si>
    <r>
      <rPr>
        <sz val="10"/>
        <rFont val="宋体"/>
        <charset val="134"/>
      </rPr>
      <t>台州市朱溪水库工程</t>
    </r>
  </si>
  <si>
    <r>
      <rPr>
        <sz val="10"/>
        <rFont val="宋体"/>
        <charset val="134"/>
      </rPr>
      <t>黄岩区</t>
    </r>
  </si>
  <si>
    <r>
      <rPr>
        <sz val="10"/>
        <rFont val="宋体"/>
        <charset val="134"/>
      </rPr>
      <t>台州市永宁江闸强排工程（一期）</t>
    </r>
  </si>
  <si>
    <r>
      <rPr>
        <sz val="10"/>
        <rFont val="宋体"/>
        <charset val="134"/>
      </rPr>
      <t>台州市引水工程</t>
    </r>
  </si>
  <si>
    <r>
      <rPr>
        <sz val="10"/>
        <rFont val="宋体"/>
        <charset val="134"/>
      </rPr>
      <t>台州市黄岩区佛岭水库除险加固工程</t>
    </r>
  </si>
  <si>
    <r>
      <rPr>
        <sz val="10"/>
        <rFont val="宋体"/>
        <charset val="134"/>
      </rPr>
      <t>路桥区</t>
    </r>
  </si>
  <si>
    <r>
      <rPr>
        <sz val="10"/>
        <rFont val="宋体"/>
        <charset val="134"/>
      </rPr>
      <t>台州市路桥区青龙浦排涝工程</t>
    </r>
  </si>
  <si>
    <r>
      <rPr>
        <sz val="10"/>
        <rFont val="宋体"/>
        <charset val="134"/>
      </rPr>
      <t>临海市</t>
    </r>
  </si>
  <si>
    <r>
      <rPr>
        <sz val="10"/>
        <rFont val="宋体"/>
        <charset val="134"/>
      </rPr>
      <t>临海市大田平原排涝二期工程（外排段）</t>
    </r>
  </si>
  <si>
    <r>
      <rPr>
        <sz val="10"/>
        <rFont val="宋体"/>
        <charset val="134"/>
      </rPr>
      <t>临海市东部平原排涝工程（一期）</t>
    </r>
  </si>
  <si>
    <r>
      <rPr>
        <sz val="10"/>
        <rFont val="宋体"/>
        <charset val="134"/>
      </rPr>
      <t>温岭市</t>
    </r>
  </si>
  <si>
    <r>
      <rPr>
        <sz val="10"/>
        <rFont val="宋体"/>
        <charset val="134"/>
      </rPr>
      <t>温岭市南排工程</t>
    </r>
  </si>
  <si>
    <r>
      <rPr>
        <sz val="10"/>
        <rFont val="宋体"/>
        <charset val="134"/>
      </rPr>
      <t>玉环市</t>
    </r>
  </si>
  <si>
    <r>
      <rPr>
        <sz val="10"/>
        <rFont val="宋体"/>
        <charset val="134"/>
      </rPr>
      <t>台州市南部湾区引水工程</t>
    </r>
  </si>
  <si>
    <r>
      <rPr>
        <sz val="10"/>
        <rFont val="宋体"/>
        <charset val="134"/>
      </rPr>
      <t>玉环市漩门湾拓浚扩排工程</t>
    </r>
  </si>
  <si>
    <r>
      <rPr>
        <sz val="10"/>
        <rFont val="宋体"/>
        <charset val="134"/>
      </rPr>
      <t>天台县</t>
    </r>
  </si>
  <si>
    <r>
      <rPr>
        <sz val="10"/>
        <rFont val="宋体"/>
        <charset val="134"/>
      </rPr>
      <t>台州市椒江治理工程（天台始丰溪段）</t>
    </r>
  </si>
  <si>
    <t>天台水系连通及水美乡村建设试点县</t>
  </si>
  <si>
    <r>
      <rPr>
        <sz val="10"/>
        <rFont val="宋体"/>
        <charset val="134"/>
      </rPr>
      <t>仙居县</t>
    </r>
  </si>
  <si>
    <t>永安溪综合治理与生态修复二期</t>
  </si>
  <si>
    <r>
      <rPr>
        <sz val="10"/>
        <rFont val="宋体"/>
        <charset val="134"/>
      </rPr>
      <t>三门县</t>
    </r>
  </si>
  <si>
    <r>
      <rPr>
        <sz val="10"/>
        <rFont val="宋体"/>
        <charset val="134"/>
      </rPr>
      <t>三门县海塘加固工程</t>
    </r>
  </si>
  <si>
    <r>
      <rPr>
        <sz val="10"/>
        <rFont val="宋体"/>
        <charset val="134"/>
      </rPr>
      <t>三门县东屏水库工程</t>
    </r>
  </si>
  <si>
    <r>
      <rPr>
        <sz val="10"/>
        <rFont val="宋体"/>
        <charset val="134"/>
      </rPr>
      <t>丽水</t>
    </r>
  </si>
  <si>
    <r>
      <rPr>
        <sz val="10"/>
        <rFont val="宋体"/>
        <charset val="134"/>
      </rPr>
      <t>丽水市滩坑引水工程</t>
    </r>
  </si>
  <si>
    <t>丽水市城区排水防涝工程</t>
  </si>
  <si>
    <r>
      <rPr>
        <sz val="10"/>
        <rFont val="宋体"/>
        <charset val="134"/>
      </rPr>
      <t>龙泉市</t>
    </r>
  </si>
  <si>
    <t>梅溪、八都溪、岩樟溪流域综合治理</t>
  </si>
  <si>
    <r>
      <rPr>
        <sz val="10"/>
        <rFont val="宋体"/>
        <charset val="134"/>
      </rPr>
      <t>龙泉市竹垟一级水库及供水工程</t>
    </r>
  </si>
  <si>
    <r>
      <rPr>
        <sz val="10"/>
        <rFont val="宋体"/>
        <charset val="134"/>
      </rPr>
      <t>青田县</t>
    </r>
  </si>
  <si>
    <r>
      <rPr>
        <sz val="10"/>
        <rFont val="宋体"/>
        <charset val="134"/>
      </rPr>
      <t>青田县小溪水利枢纽工程</t>
    </r>
  </si>
  <si>
    <r>
      <rPr>
        <sz val="10"/>
        <rFont val="宋体"/>
        <charset val="134"/>
      </rPr>
      <t>云和县</t>
    </r>
  </si>
  <si>
    <r>
      <rPr>
        <sz val="10"/>
        <rFont val="宋体"/>
        <charset val="134"/>
      </rPr>
      <t>云和县浮云溪流域综合治理工程</t>
    </r>
  </si>
  <si>
    <r>
      <rPr>
        <sz val="10"/>
        <rFont val="宋体"/>
        <charset val="134"/>
      </rPr>
      <t>云和县龙泉溪治理二期工程</t>
    </r>
  </si>
  <si>
    <r>
      <rPr>
        <sz val="10"/>
        <rFont val="宋体"/>
        <charset val="134"/>
      </rPr>
      <t>庆元县</t>
    </r>
  </si>
  <si>
    <r>
      <rPr>
        <sz val="10"/>
        <rFont val="宋体"/>
        <charset val="134"/>
      </rPr>
      <t>庆元县兰溪桥水库扩建工程</t>
    </r>
  </si>
  <si>
    <r>
      <rPr>
        <sz val="10"/>
        <rFont val="宋体"/>
        <charset val="134"/>
      </rPr>
      <t>庆元县松源溪流域综合治理工程</t>
    </r>
  </si>
  <si>
    <t>丽水</t>
  </si>
  <si>
    <t>庆元县杨楼溪水库及供水工程</t>
  </si>
  <si>
    <r>
      <rPr>
        <sz val="10"/>
        <rFont val="宋体"/>
        <charset val="134"/>
      </rPr>
      <t>缙云县</t>
    </r>
  </si>
  <si>
    <r>
      <rPr>
        <sz val="10"/>
        <rFont val="宋体"/>
        <charset val="134"/>
      </rPr>
      <t>缙云县好溪流域综合治理工程</t>
    </r>
  </si>
  <si>
    <r>
      <rPr>
        <sz val="10"/>
        <rFont val="宋体"/>
        <charset val="134"/>
      </rPr>
      <t>缙云县潜明水库引水工程</t>
    </r>
  </si>
  <si>
    <r>
      <rPr>
        <sz val="10"/>
        <rFont val="宋体"/>
        <charset val="134"/>
      </rPr>
      <t>遂昌县</t>
    </r>
  </si>
  <si>
    <r>
      <rPr>
        <sz val="10"/>
        <rFont val="宋体"/>
        <charset val="134"/>
      </rPr>
      <t>遂昌县清水源水库工程</t>
    </r>
  </si>
  <si>
    <t>松阳县松古平原水系综合治理工程</t>
  </si>
  <si>
    <r>
      <rPr>
        <sz val="10"/>
        <rFont val="宋体"/>
        <charset val="134"/>
      </rPr>
      <t>景宁县</t>
    </r>
  </si>
  <si>
    <r>
      <rPr>
        <sz val="10"/>
        <rFont val="宋体"/>
        <charset val="134"/>
      </rPr>
      <t>景宁县金村水库及供水工程</t>
    </r>
  </si>
  <si>
    <t>小溪流域综合治理工程（一期）</t>
  </si>
  <si>
    <t>景宁县水系连通及农村水系综合整治试点县</t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</si>
  <si>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</si>
  <si>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钱塘江中心</t>
    </r>
  </si>
  <si>
    <t>钱塘江北岸秧田庙至塔山坝段海塘工程（堤脚部分）</t>
  </si>
  <si>
    <t>钱塘江西江塘闻堰段海塘提标加固工程</t>
  </si>
  <si>
    <t>沿海
各地</t>
  </si>
  <si>
    <t>其他海塘工程</t>
  </si>
  <si>
    <r>
      <rPr>
        <sz val="12"/>
        <color rgb="FFFF0000"/>
        <rFont val="宋体"/>
        <charset val="134"/>
      </rPr>
      <t>年度目标为暂定，尚未印发，</t>
    </r>
    <r>
      <rPr>
        <sz val="12"/>
        <color rgb="FFFF0000"/>
        <rFont val="Times New Roman"/>
        <charset val="134"/>
      </rPr>
      <t>3</t>
    </r>
    <r>
      <rPr>
        <sz val="12"/>
        <color rgb="FFFF0000"/>
        <rFont val="宋体"/>
        <charset val="134"/>
      </rPr>
      <t>月再更新</t>
    </r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</si>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</sst>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>
  <numFmts count="12">
    <numFmt numFmtId="176" formatCode="0.00_ "/>
    <numFmt numFmtId="177" formatCode="0_);[Red]\(0\)"/>
    <numFmt numFmtId="178" formatCode="0_ "/>
    <numFmt numFmtId="179" formatCode="0.0"/>
    <numFmt numFmtId="180" formatCode="0.00_);[Red]\(0.00\)"/>
    <numFmt numFmtId="181" formatCode="0.0_);[Red]\(0.0\)"/>
    <numFmt numFmtId="43" formatCode="_ * #,##0.00_ ;_ * \-#,##0.00_ ;_ * &quot;-&quot;??_ ;_ @_ "/>
    <numFmt numFmtId="182" formatCode="0.0%"/>
    <numFmt numFmtId="42" formatCode="_ &quot;￥&quot;* #,##0_ ;_ &quot;￥&quot;* \-#,##0_ ;_ &quot;￥&quot;* &quot;-&quot;_ ;_ @_ "/>
    <numFmt numFmtId="183" formatCode="0.0_ "/>
    <numFmt numFmtId="41" formatCode="_ * #,##0_ ;_ * \-#,##0_ ;_ * &quot;-&quot;_ ;_ @_ "/>
    <numFmt numFmtId="44" formatCode="_ &quot;￥&quot;* #,##0.00_ ;_ &quot;￥&quot;* \-#,##0.00_ ;_ &quot;￥&quot;* &quot;-&quot;??_ ;_ @_ "/>
  </numFmts>
  <fonts count="8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0"/>
      <name val="方正小标宋简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rgb="FF000000"/>
      <name val="宋体"/>
      <charset val="134"/>
    </font>
    <font>
      <sz val="16"/>
      <name val="宋体"/>
      <charset val="134"/>
    </font>
    <font>
      <sz val="11"/>
      <color rgb="FFFF0000"/>
      <name val="宋体"/>
      <charset val="134"/>
    </font>
    <font>
      <sz val="12"/>
      <color rgb="FFFF0000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方正小标宋简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indexed="20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等线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b/>
      <sz val="10"/>
      <name val="MS Sans Serif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theme="1"/>
      <name val="Tahoma"/>
      <charset val="134"/>
    </font>
    <font>
      <sz val="11"/>
      <color rgb="FF006100"/>
      <name val="宋体"/>
      <charset val="134"/>
      <scheme val="minor"/>
    </font>
    <font>
      <b/>
      <sz val="13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等线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indexed="52"/>
      <name val="宋体"/>
      <charset val="134"/>
    </font>
    <font>
      <sz val="10"/>
      <name val="仿宋体"/>
      <charset val="134"/>
    </font>
    <font>
      <sz val="11"/>
      <color rgb="FF9C6500"/>
      <name val="宋体"/>
      <charset val="134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0"/>
      <name val="宋体"/>
      <charset val="134"/>
    </font>
    <font>
      <sz val="12"/>
      <color rgb="FFFF0000"/>
      <name val="宋体"/>
      <charset val="134"/>
    </font>
  </fonts>
  <fills count="74">
    <fill>
      <patternFill patternType="none"/>
    </fill>
    <fill>
      <patternFill patternType="gray125"/>
    </fill>
    <fill>
      <patternFill patternType="solid">
        <fgColor theme="0" tint="-0.149723807489242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4323557237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4262520218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4262520218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4323557237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426252021851"/>
        <bgColor indexed="64"/>
      </patternFill>
    </fill>
    <fill>
      <patternFill patternType="solid">
        <fgColor theme="8" tint="0.3994262520218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4323557237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4262520218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432355723746"/>
        <bgColor indexed="64"/>
      </patternFill>
    </fill>
    <fill>
      <patternFill patternType="solid">
        <fgColor theme="6" tint="0.7994323557237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4323557237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426252021851"/>
        <bgColor indexed="64"/>
      </patternFill>
    </fill>
    <fill>
      <patternFill patternType="solid">
        <fgColor theme="7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42625202185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9">
    <xf numFmtId="0" fontId="0" fillId="0" borderId="0">
      <alignment vertical="center"/>
    </xf>
    <xf numFmtId="0" fontId="39" fillId="15" borderId="0" applyNumberFormat="false" applyBorder="false" applyAlignment="false" applyProtection="false">
      <alignment vertical="center"/>
    </xf>
    <xf numFmtId="0" fontId="39" fillId="10" borderId="0" applyNumberFormat="false" applyBorder="false" applyAlignment="false" applyProtection="false">
      <alignment vertical="center"/>
    </xf>
    <xf numFmtId="43" fontId="30" fillId="0" borderId="0" applyFont="false" applyFill="false" applyBorder="false" applyAlignment="false" applyProtection="false">
      <alignment vertical="center"/>
    </xf>
    <xf numFmtId="0" fontId="57" fillId="45" borderId="0" applyNumberFormat="false" applyBorder="false" applyAlignment="false" applyProtection="false">
      <alignment vertical="center"/>
    </xf>
    <xf numFmtId="0" fontId="7" fillId="9" borderId="7" applyNumberFormat="false" applyFont="false" applyAlignment="false" applyProtection="false">
      <alignment vertical="center"/>
    </xf>
    <xf numFmtId="0" fontId="7" fillId="0" borderId="0">
      <alignment vertical="center"/>
    </xf>
    <xf numFmtId="0" fontId="32" fillId="5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67" fillId="29" borderId="8" applyNumberFormat="false" applyAlignment="false" applyProtection="false">
      <alignment vertical="center"/>
    </xf>
    <xf numFmtId="0" fontId="39" fillId="66" borderId="0" applyNumberFormat="false" applyBorder="false" applyAlignment="false" applyProtection="false">
      <alignment vertical="center"/>
    </xf>
    <xf numFmtId="0" fontId="32" fillId="63" borderId="0" applyNumberFormat="false" applyBorder="false" applyAlignment="false" applyProtection="false">
      <alignment vertical="center"/>
    </xf>
    <xf numFmtId="0" fontId="63" fillId="0" borderId="0">
      <alignment vertical="center"/>
    </xf>
    <xf numFmtId="0" fontId="56" fillId="0" borderId="0">
      <alignment vertical="center"/>
    </xf>
    <xf numFmtId="0" fontId="56" fillId="0" borderId="0"/>
    <xf numFmtId="0" fontId="21" fillId="0" borderId="0">
      <protection locked="false"/>
    </xf>
    <xf numFmtId="0" fontId="62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4" fillId="0" borderId="13" applyNumberFormat="false" applyFill="false" applyAlignment="false" applyProtection="false">
      <alignment vertical="center"/>
    </xf>
    <xf numFmtId="0" fontId="51" fillId="0" borderId="16" applyNumberFormat="false" applyFill="false" applyAlignment="false" applyProtection="false">
      <alignment vertical="center"/>
    </xf>
    <xf numFmtId="0" fontId="43" fillId="0" borderId="23" applyNumberFormat="false" applyFill="false" applyAlignment="false" applyProtection="false">
      <alignment vertical="center"/>
    </xf>
    <xf numFmtId="0" fontId="58" fillId="0" borderId="14" applyNumberFormat="false" applyFill="false" applyAlignment="false" applyProtection="false">
      <alignment vertical="center"/>
    </xf>
    <xf numFmtId="0" fontId="59" fillId="0" borderId="25" applyNumberFormat="false" applyFill="false" applyAlignment="false" applyProtection="false">
      <alignment vertical="center"/>
    </xf>
    <xf numFmtId="0" fontId="50" fillId="0" borderId="0" applyNumberFormat="false" applyFill="false" applyBorder="false" applyAlignment="false" applyProtection="false"/>
    <xf numFmtId="0" fontId="32" fillId="40" borderId="0" applyNumberFormat="false" applyBorder="false" applyAlignment="false" applyProtection="false">
      <alignment vertical="center"/>
    </xf>
    <xf numFmtId="0" fontId="39" fillId="3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43" borderId="0" applyNumberFormat="false" applyBorder="false" applyAlignment="false" applyProtection="false">
      <alignment vertical="center"/>
    </xf>
    <xf numFmtId="0" fontId="39" fillId="37" borderId="0" applyNumberFormat="false" applyBorder="false" applyAlignment="false" applyProtection="false">
      <alignment vertical="center"/>
    </xf>
    <xf numFmtId="0" fontId="0" fillId="56" borderId="0" applyNumberFormat="false" applyBorder="false" applyAlignment="false" applyProtection="false">
      <alignment vertical="center"/>
    </xf>
    <xf numFmtId="0" fontId="0" fillId="65" borderId="0" applyNumberFormat="false" applyBorder="false" applyAlignment="false" applyProtection="false">
      <alignment vertical="center"/>
    </xf>
    <xf numFmtId="0" fontId="32" fillId="23" borderId="0" applyNumberFormat="false" applyBorder="false" applyAlignment="false" applyProtection="false">
      <alignment vertical="center"/>
    </xf>
    <xf numFmtId="0" fontId="0" fillId="49" borderId="0" applyNumberFormat="false" applyBorder="false" applyAlignment="false" applyProtection="false">
      <alignment vertical="center"/>
    </xf>
    <xf numFmtId="0" fontId="0" fillId="42" borderId="0" applyNumberFormat="false" applyBorder="false" applyAlignment="false" applyProtection="false">
      <alignment vertical="center"/>
    </xf>
    <xf numFmtId="0" fontId="0" fillId="35" borderId="0" applyNumberFormat="false" applyBorder="false" applyAlignment="false" applyProtection="false">
      <alignment vertical="center"/>
    </xf>
    <xf numFmtId="0" fontId="0" fillId="47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55" fillId="41" borderId="0" applyNumberFormat="false" applyBorder="false" applyAlignment="false" applyProtection="false">
      <alignment vertical="center"/>
    </xf>
    <xf numFmtId="0" fontId="73" fillId="5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4" fillId="0" borderId="22" applyNumberFormat="false" applyFill="false" applyAlignment="false" applyProtection="false">
      <alignment vertical="center"/>
    </xf>
    <xf numFmtId="0" fontId="75" fillId="13" borderId="21" applyNumberFormat="false" applyAlignment="false" applyProtection="false">
      <alignment vertical="center"/>
    </xf>
    <xf numFmtId="0" fontId="0" fillId="64" borderId="0" applyNumberFormat="false" applyBorder="false" applyAlignment="false" applyProtection="false">
      <alignment vertical="center"/>
    </xf>
    <xf numFmtId="9" fontId="21" fillId="0" borderId="0">
      <alignment vertical="top"/>
      <protection locked="false"/>
    </xf>
    <xf numFmtId="0" fontId="30" fillId="54" borderId="20" applyNumberFormat="false" applyFont="false" applyAlignment="false" applyProtection="false">
      <alignment vertical="center"/>
    </xf>
    <xf numFmtId="0" fontId="77" fillId="55" borderId="24" applyNumberFormat="false" applyAlignment="false" applyProtection="false">
      <alignment vertical="center"/>
    </xf>
    <xf numFmtId="0" fontId="78" fillId="0" borderId="0" applyNumberFormat="false" applyFill="false" applyBorder="false" applyAlignment="false" applyProtection="false">
      <alignment vertical="center"/>
    </xf>
    <xf numFmtId="0" fontId="60" fillId="0" borderId="15" applyNumberFormat="false" applyFill="false" applyAlignment="false" applyProtection="false">
      <alignment vertical="center"/>
    </xf>
    <xf numFmtId="0" fontId="31" fillId="48" borderId="0" applyNumberFormat="false" applyBorder="false" applyAlignment="false" applyProtection="false">
      <alignment vertical="center"/>
    </xf>
    <xf numFmtId="0" fontId="31" fillId="44" borderId="0" applyNumberFormat="false" applyBorder="false" applyAlignment="false" applyProtection="false">
      <alignment vertical="center"/>
    </xf>
    <xf numFmtId="0" fontId="69" fillId="53" borderId="19" applyNumberFormat="false" applyAlignment="false" applyProtection="false">
      <alignment vertical="center"/>
    </xf>
    <xf numFmtId="0" fontId="30" fillId="0" borderId="0">
      <alignment vertical="center"/>
    </xf>
    <xf numFmtId="0" fontId="31" fillId="66" borderId="0" applyNumberFormat="false" applyBorder="false" applyAlignment="false" applyProtection="false">
      <alignment vertical="center"/>
    </xf>
    <xf numFmtId="0" fontId="70" fillId="55" borderId="21" applyNumberFormat="false" applyAlignment="false" applyProtection="false">
      <alignment vertical="center"/>
    </xf>
    <xf numFmtId="0" fontId="53" fillId="39" borderId="0" applyNumberFormat="false" applyBorder="false" applyAlignment="false" applyProtection="false">
      <alignment vertical="center"/>
    </xf>
    <xf numFmtId="0" fontId="31" fillId="58" borderId="0" applyNumberFormat="false" applyBorder="false" applyAlignment="false" applyProtection="false">
      <alignment vertical="center"/>
    </xf>
    <xf numFmtId="0" fontId="39" fillId="60" borderId="0" applyNumberFormat="false" applyBorder="false" applyAlignment="false" applyProtection="false">
      <alignment vertical="center"/>
    </xf>
    <xf numFmtId="0" fontId="0" fillId="67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79" fillId="45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31" fillId="69" borderId="0" applyNumberFormat="false" applyBorder="false" applyAlignment="false" applyProtection="false">
      <alignment vertical="center"/>
    </xf>
    <xf numFmtId="0" fontId="31" fillId="62" borderId="0" applyNumberFormat="false" applyBorder="false" applyAlignment="false" applyProtection="false">
      <alignment vertical="center"/>
    </xf>
    <xf numFmtId="0" fontId="64" fillId="0" borderId="17" applyNumberFormat="false" applyFill="false" applyAlignment="false" applyProtection="false">
      <alignment vertical="center"/>
    </xf>
    <xf numFmtId="0" fontId="80" fillId="0" borderId="0">
      <alignment vertical="center"/>
    </xf>
    <xf numFmtId="0" fontId="81" fillId="70" borderId="26" applyNumberFormat="false" applyAlignment="false" applyProtection="false">
      <alignment vertical="center"/>
    </xf>
    <xf numFmtId="0" fontId="32" fillId="12" borderId="0" applyNumberFormat="false" applyBorder="false" applyAlignment="false" applyProtection="false">
      <alignment vertical="center"/>
    </xf>
    <xf numFmtId="0" fontId="39" fillId="48" borderId="0" applyNumberFormat="false" applyBorder="false" applyAlignment="false" applyProtection="false">
      <alignment vertical="center"/>
    </xf>
    <xf numFmtId="0" fontId="82" fillId="53" borderId="19" applyNumberFormat="false" applyAlignment="false" applyProtection="false">
      <alignment vertical="center"/>
    </xf>
    <xf numFmtId="0" fontId="0" fillId="50" borderId="0" applyNumberFormat="false" applyBorder="false" applyAlignment="false" applyProtection="false">
      <alignment vertical="center"/>
    </xf>
    <xf numFmtId="0" fontId="30" fillId="71" borderId="0" applyNumberFormat="false" applyBorder="false" applyAlignment="false" applyProtection="false">
      <alignment vertical="center"/>
    </xf>
    <xf numFmtId="0" fontId="39" fillId="58" borderId="0" applyNumberFormat="false" applyBorder="false" applyAlignment="false" applyProtection="false">
      <alignment vertical="center"/>
    </xf>
    <xf numFmtId="0" fontId="34" fillId="47" borderId="0" applyNumberFormat="false" applyBorder="false" applyAlignment="false" applyProtection="false">
      <alignment vertical="center"/>
    </xf>
    <xf numFmtId="0" fontId="31" fillId="60" borderId="0" applyNumberFormat="false" applyBorder="false" applyAlignment="false" applyProtection="false">
      <alignment vertical="center"/>
    </xf>
    <xf numFmtId="0" fontId="30" fillId="0" borderId="0"/>
    <xf numFmtId="0" fontId="39" fillId="72" borderId="0" applyNumberFormat="false" applyBorder="false" applyAlignment="false" applyProtection="false">
      <alignment vertical="center"/>
    </xf>
    <xf numFmtId="0" fontId="76" fillId="18" borderId="8" applyNumberFormat="false" applyAlignment="false" applyProtection="false">
      <alignment vertical="center"/>
    </xf>
    <xf numFmtId="0" fontId="34" fillId="73" borderId="0" applyNumberFormat="false" applyBorder="false" applyAlignment="false" applyProtection="false">
      <alignment vertical="center"/>
    </xf>
    <xf numFmtId="0" fontId="4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0" fillId="34" borderId="0" applyNumberFormat="false" applyBorder="false" applyAlignment="false" applyProtection="false">
      <alignment vertical="center"/>
    </xf>
    <xf numFmtId="0" fontId="34" fillId="50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0" fontId="31" fillId="46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59" fillId="0" borderId="10" applyNumberFormat="false" applyFill="false" applyAlignment="false" applyProtection="false">
      <alignment vertical="center"/>
    </xf>
    <xf numFmtId="0" fontId="46" fillId="32" borderId="0" applyNumberFormat="false" applyBorder="false" applyAlignment="false" applyProtection="false">
      <alignment vertical="center"/>
    </xf>
    <xf numFmtId="0" fontId="7" fillId="0" borderId="0"/>
    <xf numFmtId="0" fontId="45" fillId="29" borderId="8" applyNumberFormat="false" applyAlignment="false" applyProtection="false">
      <alignment vertical="center"/>
    </xf>
    <xf numFmtId="0" fontId="31" fillId="61" borderId="0" applyNumberFormat="false" applyBorder="false" applyAlignment="false" applyProtection="false">
      <alignment vertical="center"/>
    </xf>
    <xf numFmtId="0" fontId="39" fillId="31" borderId="0" applyNumberFormat="false" applyBorder="false" applyAlignment="false" applyProtection="false">
      <alignment vertical="center"/>
    </xf>
    <xf numFmtId="0" fontId="30" fillId="68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9" fillId="24" borderId="0" applyNumberFormat="false" applyBorder="false" applyAlignment="false" applyProtection="false">
      <alignment vertical="center"/>
    </xf>
    <xf numFmtId="0" fontId="0" fillId="54" borderId="20" applyNumberFormat="false" applyFont="false" applyAlignment="false" applyProtection="false">
      <alignment vertical="center"/>
    </xf>
    <xf numFmtId="0" fontId="31" fillId="51" borderId="0" applyNumberFormat="false" applyBorder="false" applyAlignment="false" applyProtection="false">
      <alignment vertical="center"/>
    </xf>
    <xf numFmtId="0" fontId="3" fillId="0" borderId="9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1" fillId="0" borderId="0"/>
    <xf numFmtId="0" fontId="34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1" fillId="0" borderId="9" applyNumberFormat="false" applyFill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3" fillId="0" borderId="0"/>
    <xf numFmtId="0" fontId="0" fillId="20" borderId="0" applyNumberFormat="false" applyBorder="false" applyAlignment="false" applyProtection="false">
      <alignment vertical="center"/>
    </xf>
    <xf numFmtId="0" fontId="54" fillId="0" borderId="12" applyNumberFormat="false" applyFill="false" applyAlignment="false" applyProtection="false">
      <alignment vertical="center"/>
    </xf>
    <xf numFmtId="0" fontId="66" fillId="18" borderId="18" applyNumberFormat="false" applyAlignment="false" applyProtection="false">
      <alignment vertical="center"/>
    </xf>
    <xf numFmtId="0" fontId="34" fillId="49" borderId="0" applyNumberFormat="false" applyBorder="false" applyAlignment="false" applyProtection="false">
      <alignment vertical="center"/>
    </xf>
    <xf numFmtId="0" fontId="35" fillId="18" borderId="8" applyNumberFormat="false" applyAlignment="false" applyProtection="false">
      <alignment vertical="center"/>
    </xf>
    <xf numFmtId="0" fontId="52" fillId="0" borderId="11" applyNumberFormat="false" applyFill="false" applyAlignment="false" applyProtection="false">
      <alignment vertical="center"/>
    </xf>
    <xf numFmtId="0" fontId="34" fillId="16" borderId="0" applyNumberFormat="false" applyBorder="false" applyAlignment="false" applyProtection="false">
      <alignment vertical="center"/>
    </xf>
    <xf numFmtId="0" fontId="30" fillId="5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84" fillId="18" borderId="18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/>
    <xf numFmtId="0" fontId="36" fillId="19" borderId="0" applyNumberFormat="false" applyBorder="false" applyAlignment="false" applyProtection="false">
      <alignment vertical="center"/>
    </xf>
    <xf numFmtId="0" fontId="0" fillId="0" borderId="0"/>
    <xf numFmtId="0" fontId="83" fillId="0" borderId="17" applyNumberFormat="false" applyFill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9" fontId="30" fillId="0" borderId="0" applyFont="false" applyFill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/>
    <xf numFmtId="0" fontId="30" fillId="12" borderId="0" applyNumberFormat="false" applyBorder="false" applyAlignment="false" applyProtection="false">
      <alignment vertical="center"/>
    </xf>
    <xf numFmtId="0" fontId="39" fillId="57" borderId="0" applyNumberFormat="false" applyBorder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4" fillId="56" borderId="0" applyNumberFormat="false" applyBorder="false" applyAlignment="false" applyProtection="false">
      <alignment vertical="center"/>
    </xf>
    <xf numFmtId="0" fontId="30" fillId="36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17" fillId="0" borderId="0"/>
    <xf numFmtId="0" fontId="32" fillId="25" borderId="0" applyNumberFormat="false" applyBorder="false" applyAlignment="false" applyProtection="false">
      <alignment vertical="center"/>
    </xf>
    <xf numFmtId="0" fontId="30" fillId="9" borderId="7" applyNumberFormat="false" applyFont="false" applyAlignment="false" applyProtection="false">
      <alignment vertical="center"/>
    </xf>
    <xf numFmtId="0" fontId="72" fillId="39" borderId="0" applyNumberFormat="false" applyBorder="false" applyAlignment="false" applyProtection="false">
      <alignment vertical="center"/>
    </xf>
    <xf numFmtId="0" fontId="43" fillId="0" borderId="10" applyNumberFormat="false" applyFill="false" applyAlignment="false" applyProtection="false">
      <alignment vertical="center"/>
    </xf>
    <xf numFmtId="0" fontId="44" fillId="0" borderId="0">
      <alignment vertical="center"/>
    </xf>
  </cellStyleXfs>
  <cellXfs count="105">
    <xf numFmtId="0" fontId="0" fillId="0" borderId="0" xfId="0">
      <alignment vertical="center"/>
    </xf>
    <xf numFmtId="0" fontId="1" fillId="2" borderId="1" xfId="26" applyFont="true" applyFill="true" applyBorder="true" applyAlignment="true">
      <alignment horizontal="left" vertical="center"/>
    </xf>
    <xf numFmtId="181" fontId="2" fillId="2" borderId="1" xfId="26" applyNumberFormat="true" applyFont="true" applyFill="true" applyBorder="true" applyAlignment="true">
      <alignment horizontal="center" vertical="center"/>
    </xf>
    <xf numFmtId="180" fontId="2" fillId="3" borderId="1" xfId="26" applyNumberFormat="true" applyFont="true" applyFill="true" applyBorder="true" applyAlignment="true">
      <alignment horizontal="center" vertical="center"/>
    </xf>
    <xf numFmtId="180" fontId="2" fillId="2" borderId="1" xfId="26" applyNumberFormat="true" applyFont="true" applyFill="true" applyBorder="true" applyAlignment="true">
      <alignment horizontal="center" vertical="center"/>
    </xf>
    <xf numFmtId="9" fontId="2" fillId="3" borderId="1" xfId="105" applyNumberFormat="true" applyFont="true" applyFill="true" applyBorder="true" applyAlignment="true">
      <alignment horizontal="center" vertical="center"/>
    </xf>
    <xf numFmtId="9" fontId="3" fillId="0" borderId="0" xfId="0" applyNumberFormat="true" applyFont="true">
      <alignment vertical="center"/>
    </xf>
    <xf numFmtId="9" fontId="2" fillId="3" borderId="1" xfId="105" applyFont="true" applyFill="true" applyBorder="true" applyAlignment="true">
      <alignment horizontal="center" vertical="center"/>
    </xf>
    <xf numFmtId="1" fontId="0" fillId="0" borderId="0" xfId="0" applyNumberFormat="true">
      <alignment vertical="center"/>
    </xf>
    <xf numFmtId="0" fontId="0" fillId="0" borderId="0" xfId="0" applyFont="true">
      <alignment vertical="center"/>
    </xf>
    <xf numFmtId="179" fontId="0" fillId="0" borderId="0" xfId="0" applyNumberForma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4" fillId="4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justify" vertical="center" wrapText="true"/>
    </xf>
    <xf numFmtId="178" fontId="6" fillId="0" borderId="0" xfId="0" applyNumberFormat="true" applyFont="true" applyFill="true" applyAlignment="true">
      <alignment horizontal="center" vertical="center"/>
    </xf>
    <xf numFmtId="177" fontId="8" fillId="0" borderId="0" xfId="0" applyNumberFormat="true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10" fillId="0" borderId="0" xfId="0" applyFont="true" applyFill="true" applyAlignment="true">
      <alignment vertical="center"/>
    </xf>
    <xf numFmtId="0" fontId="11" fillId="0" borderId="0" xfId="0" applyFont="true" applyFill="true" applyAlignment="true">
      <alignment horizontal="left" vertical="center"/>
    </xf>
    <xf numFmtId="0" fontId="12" fillId="0" borderId="0" xfId="0" applyFont="true" applyFill="true" applyAlignment="true">
      <alignment horizontal="center" vertical="center"/>
    </xf>
    <xf numFmtId="0" fontId="12" fillId="0" borderId="0" xfId="0" applyFont="true" applyFill="true" applyAlignment="true">
      <alignment horizontal="justify" vertical="center"/>
    </xf>
    <xf numFmtId="0" fontId="13" fillId="0" borderId="0" xfId="0" applyFont="true" applyFill="true" applyAlignment="true">
      <alignment horizontal="center" vertical="center"/>
    </xf>
    <xf numFmtId="0" fontId="13" fillId="0" borderId="0" xfId="0" applyFont="true" applyFill="true" applyAlignment="true">
      <alignment horizontal="justify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justify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justify" vertical="center" wrapText="true"/>
    </xf>
    <xf numFmtId="0" fontId="17" fillId="0" borderId="1" xfId="0" applyFont="true" applyFill="true" applyBorder="true" applyAlignment="true">
      <alignment horizontal="justify" vertical="center" wrapText="true"/>
    </xf>
    <xf numFmtId="178" fontId="16" fillId="0" borderId="1" xfId="0" applyNumberFormat="true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/>
    </xf>
    <xf numFmtId="0" fontId="18" fillId="0" borderId="0" xfId="26" applyFont="true" applyFill="true" applyBorder="true" applyAlignment="true" applyProtection="true">
      <alignment horizontal="left" vertical="center"/>
    </xf>
    <xf numFmtId="178" fontId="14" fillId="0" borderId="1" xfId="0" applyNumberFormat="true" applyFont="true" applyFill="true" applyBorder="true" applyAlignment="true">
      <alignment horizontal="center" vertical="center" wrapText="true"/>
    </xf>
    <xf numFmtId="177" fontId="14" fillId="0" borderId="1" xfId="0" applyNumberFormat="true" applyFont="true" applyFill="true" applyBorder="true" applyAlignment="true">
      <alignment horizontal="center" vertical="center" wrapText="true"/>
    </xf>
    <xf numFmtId="178" fontId="14" fillId="0" borderId="2" xfId="0" applyNumberFormat="true" applyFont="true" applyFill="true" applyBorder="true" applyAlignment="true">
      <alignment horizontal="center" vertical="center" wrapText="true"/>
    </xf>
    <xf numFmtId="178" fontId="14" fillId="0" borderId="3" xfId="0" applyNumberFormat="true" applyFont="true" applyFill="true" applyBorder="true" applyAlignment="true">
      <alignment horizontal="center" vertical="center" wrapText="true"/>
    </xf>
    <xf numFmtId="178" fontId="19" fillId="0" borderId="1" xfId="26" applyNumberFormat="true" applyFont="true" applyFill="true" applyBorder="true" applyAlignment="true" applyProtection="true">
      <alignment horizontal="center" vertical="center" wrapText="true"/>
    </xf>
    <xf numFmtId="178" fontId="20" fillId="0" borderId="1" xfId="26" applyNumberFormat="true" applyFont="true" applyFill="true" applyBorder="true" applyAlignment="true" applyProtection="true">
      <alignment horizontal="center" vertical="center" wrapText="true"/>
    </xf>
    <xf numFmtId="9" fontId="21" fillId="0" borderId="0" xfId="105" applyFont="true" applyFill="true" applyBorder="true" applyAlignment="true" applyProtection="true">
      <alignment horizontal="center" vertical="center"/>
      <protection locked="false"/>
    </xf>
    <xf numFmtId="0" fontId="22" fillId="0" borderId="0" xfId="0" applyFont="true" applyFill="true" applyAlignment="true">
      <alignment horizontal="center" vertical="center"/>
    </xf>
    <xf numFmtId="0" fontId="16" fillId="0" borderId="1" xfId="0" applyFont="true" applyFill="true" applyBorder="true" applyAlignment="true">
      <alignment horizontal="justify" vertical="center"/>
    </xf>
    <xf numFmtId="9" fontId="23" fillId="0" borderId="0" xfId="105" applyFont="true" applyFill="true" applyBorder="true" applyAlignment="true" applyProtection="true">
      <alignment horizontal="center" vertical="center"/>
      <protection locked="false"/>
    </xf>
    <xf numFmtId="178" fontId="16" fillId="0" borderId="1" xfId="0" applyNumberFormat="true" applyFont="true" applyFill="true" applyBorder="true" applyAlignment="true">
      <alignment horizontal="center" vertical="center" wrapText="true"/>
    </xf>
    <xf numFmtId="0" fontId="17" fillId="0" borderId="0" xfId="0" applyFont="true" applyFill="true" applyAlignment="true">
      <alignment horizontal="left" vertical="center"/>
    </xf>
    <xf numFmtId="178" fontId="24" fillId="0" borderId="4" xfId="0" applyNumberFormat="true" applyFont="true" applyFill="true" applyBorder="true" applyAlignment="true">
      <alignment horizontal="center" vertical="center" wrapText="true"/>
    </xf>
    <xf numFmtId="0" fontId="0" fillId="0" borderId="0" xfId="26" applyFill="true">
      <alignment vertical="center"/>
    </xf>
    <xf numFmtId="0" fontId="0" fillId="0" borderId="0" xfId="26" applyAlignment="true">
      <alignment horizontal="center" vertical="center"/>
    </xf>
    <xf numFmtId="0" fontId="25" fillId="0" borderId="0" xfId="26" applyFont="true" applyAlignment="true">
      <alignment horizontal="center" vertical="center"/>
    </xf>
    <xf numFmtId="177" fontId="25" fillId="0" borderId="0" xfId="26" applyNumberFormat="true" applyFont="true" applyAlignment="true">
      <alignment horizontal="center" vertical="center"/>
    </xf>
    <xf numFmtId="9" fontId="25" fillId="0" borderId="0" xfId="105" applyFont="true" applyAlignment="true">
      <alignment horizontal="center" vertical="center"/>
    </xf>
    <xf numFmtId="0" fontId="0" fillId="0" borderId="0" xfId="26" applyBorder="true">
      <alignment vertical="center"/>
    </xf>
    <xf numFmtId="0" fontId="0" fillId="0" borderId="0" xfId="26">
      <alignment vertical="center"/>
    </xf>
    <xf numFmtId="0" fontId="26" fillId="0" borderId="0" xfId="26" applyFont="true" applyAlignment="true">
      <alignment horizontal="left" vertical="center"/>
    </xf>
    <xf numFmtId="0" fontId="27" fillId="0" borderId="0" xfId="26" applyFont="true" applyAlignment="true">
      <alignment horizontal="center" vertical="center"/>
    </xf>
    <xf numFmtId="0" fontId="28" fillId="0" borderId="1" xfId="26" applyFont="true" applyFill="true" applyBorder="true" applyAlignment="true">
      <alignment horizontal="center" vertical="center" wrapText="true"/>
    </xf>
    <xf numFmtId="0" fontId="28" fillId="0" borderId="5" xfId="26" applyFont="true" applyFill="true" applyBorder="true" applyAlignment="true">
      <alignment horizontal="center" vertical="center" wrapText="true"/>
    </xf>
    <xf numFmtId="0" fontId="5" fillId="0" borderId="6" xfId="26" applyFont="true" applyFill="true" applyBorder="true" applyAlignment="true">
      <alignment horizontal="center" vertical="center" wrapText="true"/>
    </xf>
    <xf numFmtId="0" fontId="5" fillId="0" borderId="1" xfId="26" applyFont="true" applyFill="true" applyBorder="true" applyAlignment="true">
      <alignment horizontal="center" vertical="center" wrapText="true"/>
    </xf>
    <xf numFmtId="176" fontId="5" fillId="0" borderId="1" xfId="26" applyNumberFormat="true" applyFont="true" applyFill="true" applyBorder="true" applyAlignment="true">
      <alignment horizontal="center" vertical="center" wrapText="true"/>
    </xf>
    <xf numFmtId="180" fontId="28" fillId="0" borderId="1" xfId="26" applyNumberFormat="true" applyFont="true" applyFill="true" applyBorder="true" applyAlignment="true">
      <alignment horizontal="center" vertical="center" wrapText="true"/>
    </xf>
    <xf numFmtId="0" fontId="25" fillId="0" borderId="1" xfId="26" applyFont="true" applyBorder="true" applyAlignment="true">
      <alignment horizontal="center" vertical="center"/>
    </xf>
    <xf numFmtId="0" fontId="2" fillId="0" borderId="1" xfId="26" applyFont="true" applyBorder="true" applyAlignment="true">
      <alignment horizontal="center" vertical="center"/>
    </xf>
    <xf numFmtId="181" fontId="2" fillId="0" borderId="1" xfId="26" applyNumberFormat="true" applyFont="true" applyFill="true" applyBorder="true" applyAlignment="true">
      <alignment horizontal="center" vertical="center"/>
    </xf>
    <xf numFmtId="0" fontId="25" fillId="5" borderId="1" xfId="26" applyFont="true" applyFill="true" applyBorder="true" applyAlignment="true">
      <alignment horizontal="center" vertical="center"/>
    </xf>
    <xf numFmtId="0" fontId="1" fillId="5" borderId="1" xfId="26" applyFont="true" applyFill="true" applyBorder="true" applyAlignment="true">
      <alignment horizontal="left" vertical="center"/>
    </xf>
    <xf numFmtId="183" fontId="2" fillId="5" borderId="1" xfId="26" applyNumberFormat="true" applyFont="true" applyFill="true" applyBorder="true" applyAlignment="true">
      <alignment horizontal="center" vertical="center"/>
    </xf>
    <xf numFmtId="180" fontId="2" fillId="5" borderId="1" xfId="26" applyNumberFormat="true" applyFont="true" applyFill="true" applyBorder="true" applyAlignment="true">
      <alignment horizontal="center" vertical="center"/>
    </xf>
    <xf numFmtId="0" fontId="1" fillId="2" borderId="1" xfId="26" applyFont="true" applyFill="true" applyBorder="true" applyAlignment="true">
      <alignment horizontal="center" vertical="center"/>
    </xf>
    <xf numFmtId="181" fontId="2" fillId="5" borderId="1" xfId="26" applyNumberFormat="true" applyFont="true" applyFill="true" applyBorder="true" applyAlignment="true">
      <alignment horizontal="center" vertical="center"/>
    </xf>
    <xf numFmtId="0" fontId="29" fillId="0" borderId="1" xfId="26" applyFont="true" applyBorder="true" applyAlignment="true">
      <alignment horizontal="center" vertical="center"/>
    </xf>
    <xf numFmtId="181" fontId="25" fillId="0" borderId="1" xfId="26" applyNumberFormat="true" applyFont="true" applyBorder="true" applyAlignment="true">
      <alignment horizontal="center" vertical="center"/>
    </xf>
    <xf numFmtId="180" fontId="25" fillId="0" borderId="1" xfId="26" applyNumberFormat="true" applyFont="true" applyFill="true" applyBorder="true" applyAlignment="true">
      <alignment horizontal="center" vertical="center"/>
    </xf>
    <xf numFmtId="0" fontId="29" fillId="0" borderId="1" xfId="26" applyFont="true" applyFill="true" applyBorder="true" applyAlignment="true">
      <alignment horizontal="center" vertical="center"/>
    </xf>
    <xf numFmtId="181" fontId="25" fillId="0" borderId="1" xfId="26" applyNumberFormat="true" applyFont="true" applyFill="true" applyBorder="true" applyAlignment="true">
      <alignment horizontal="center" vertical="center"/>
    </xf>
    <xf numFmtId="0" fontId="25" fillId="0" borderId="1" xfId="26" applyFont="true" applyFill="true" applyBorder="true" applyAlignment="true">
      <alignment horizontal="center" vertical="center"/>
    </xf>
    <xf numFmtId="0" fontId="2" fillId="2" borderId="1" xfId="26" applyFont="true" applyFill="true" applyBorder="true" applyAlignment="true">
      <alignment horizontal="center" vertical="center"/>
    </xf>
    <xf numFmtId="0" fontId="29" fillId="0" borderId="1" xfId="26" applyFont="true" applyFill="true" applyBorder="true" applyAlignment="true">
      <alignment horizontal="center" vertical="center" wrapText="true"/>
    </xf>
    <xf numFmtId="176" fontId="5" fillId="0" borderId="2" xfId="26" applyNumberFormat="true" applyFont="true" applyFill="true" applyBorder="true" applyAlignment="true">
      <alignment horizontal="center" vertical="center" wrapText="true"/>
    </xf>
    <xf numFmtId="177" fontId="28" fillId="0" borderId="1" xfId="26" applyNumberFormat="true" applyFont="true" applyFill="true" applyBorder="true" applyAlignment="true">
      <alignment horizontal="center" vertical="center" wrapText="true"/>
    </xf>
    <xf numFmtId="176" fontId="5" fillId="0" borderId="3" xfId="26" applyNumberFormat="true" applyFont="true" applyFill="true" applyBorder="true" applyAlignment="true">
      <alignment horizontal="center" vertical="center" wrapText="true"/>
    </xf>
    <xf numFmtId="182" fontId="2" fillId="0" borderId="1" xfId="105" applyNumberFormat="true" applyFont="true" applyFill="true" applyBorder="true" applyAlignment="true">
      <alignment horizontal="center" vertical="center"/>
    </xf>
    <xf numFmtId="177" fontId="2" fillId="0" borderId="1" xfId="26" applyNumberFormat="true" applyFont="true" applyBorder="true" applyAlignment="true">
      <alignment horizontal="center" vertical="center"/>
    </xf>
    <xf numFmtId="182" fontId="2" fillId="6" borderId="1" xfId="105" applyNumberFormat="true" applyFont="true" applyFill="true" applyBorder="true" applyAlignment="true">
      <alignment horizontal="center" vertical="center"/>
    </xf>
    <xf numFmtId="177" fontId="2" fillId="7" borderId="1" xfId="26" applyNumberFormat="true" applyFont="true" applyFill="true" applyBorder="true" applyAlignment="true">
      <alignment horizontal="center" vertical="center"/>
    </xf>
    <xf numFmtId="177" fontId="2" fillId="8" borderId="1" xfId="26" applyNumberFormat="true" applyFont="true" applyFill="true" applyBorder="true" applyAlignment="true">
      <alignment horizontal="center" vertical="center"/>
    </xf>
    <xf numFmtId="182" fontId="25" fillId="0" borderId="1" xfId="105" applyNumberFormat="true" applyFont="true" applyFill="true" applyBorder="true" applyAlignment="true">
      <alignment horizontal="center" vertical="center"/>
    </xf>
    <xf numFmtId="177" fontId="25" fillId="0" borderId="1" xfId="26" applyNumberFormat="true" applyFont="true" applyFill="true" applyBorder="true" applyAlignment="true">
      <alignment horizontal="center" vertical="center"/>
    </xf>
    <xf numFmtId="9" fontId="5" fillId="0" borderId="1" xfId="105" applyNumberFormat="true" applyFont="true" applyFill="true" applyBorder="true" applyAlignment="true">
      <alignment horizontal="center" vertical="center"/>
    </xf>
    <xf numFmtId="9" fontId="5" fillId="8" borderId="1" xfId="105" applyNumberFormat="true" applyFont="true" applyFill="true" applyBorder="true" applyAlignment="true">
      <alignment horizontal="center" vertical="center"/>
    </xf>
    <xf numFmtId="9" fontId="28" fillId="0" borderId="1" xfId="105" applyFont="true" applyFill="true" applyBorder="true" applyAlignment="true">
      <alignment horizontal="center" vertical="center" wrapText="true"/>
    </xf>
    <xf numFmtId="9" fontId="5" fillId="0" borderId="1" xfId="105" applyFont="true" applyFill="true" applyBorder="true" applyAlignment="true">
      <alignment horizontal="center" vertical="center" wrapText="true"/>
    </xf>
    <xf numFmtId="182" fontId="4" fillId="0" borderId="1" xfId="105" applyNumberFormat="true" applyFont="true" applyFill="true" applyBorder="true" applyAlignment="true">
      <alignment horizontal="center" vertical="center"/>
    </xf>
    <xf numFmtId="182" fontId="0" fillId="0" borderId="0" xfId="26" applyNumberFormat="true" applyBorder="true">
      <alignment vertical="center"/>
    </xf>
    <xf numFmtId="9" fontId="4" fillId="7" borderId="1" xfId="105" applyNumberFormat="true" applyFont="true" applyFill="true" applyBorder="true" applyAlignment="true">
      <alignment horizontal="center" vertical="center"/>
    </xf>
    <xf numFmtId="182" fontId="0" fillId="0" borderId="0" xfId="26" applyNumberFormat="true" applyFill="true" applyBorder="true">
      <alignment vertical="center"/>
    </xf>
    <xf numFmtId="9" fontId="4" fillId="8" borderId="1" xfId="105" applyNumberFormat="true" applyFont="true" applyFill="true" applyBorder="true" applyAlignment="true">
      <alignment horizontal="center" vertical="center"/>
    </xf>
    <xf numFmtId="182" fontId="0" fillId="0" borderId="0" xfId="26" applyNumberFormat="true">
      <alignment vertical="center"/>
    </xf>
    <xf numFmtId="182" fontId="0" fillId="0" borderId="0" xfId="26" applyNumberFormat="true" applyFill="true">
      <alignment vertical="center"/>
    </xf>
    <xf numFmtId="182" fontId="4" fillId="7" borderId="1" xfId="105" applyNumberFormat="true" applyFont="true" applyFill="true" applyBorder="true" applyAlignment="true">
      <alignment horizontal="center" vertical="center"/>
    </xf>
  </cellXfs>
  <cellStyles count="149">
    <cellStyle name="常规" xfId="0" builtinId="0"/>
    <cellStyle name="强调文字颜色 6 6" xfId="1"/>
    <cellStyle name="强调文字颜色 5 6" xfId="2"/>
    <cellStyle name="千位分隔 2 4 5" xfId="3"/>
    <cellStyle name="好_RESULTS 2" xfId="4"/>
    <cellStyle name="注释 5 3" xfId="5"/>
    <cellStyle name="常规 19 8" xfId="6"/>
    <cellStyle name="强调文字颜色 6 4 3" xfId="7"/>
    <cellStyle name="常规 106" xfId="8"/>
    <cellStyle name="输入 7" xfId="9"/>
    <cellStyle name="强调文字颜色 2 6" xfId="10"/>
    <cellStyle name="强调文字颜色 3 4 3" xfId="11"/>
    <cellStyle name="常规 2 2 11" xfId="12"/>
    <cellStyle name="常规 93" xfId="13"/>
    <cellStyle name="常规 6 9" xfId="14"/>
    <cellStyle name="常规 100 2" xfId="15"/>
    <cellStyle name="标题 8" xfId="16"/>
    <cellStyle name="标题 4 2 6 2" xfId="17"/>
    <cellStyle name="标题 3 5" xfId="18"/>
    <cellStyle name="标题 3 2 2 4" xfId="19"/>
    <cellStyle name="标题 2 5" xfId="20"/>
    <cellStyle name="标题 2 2 2" xfId="21"/>
    <cellStyle name="标题 1 5" xfId="22"/>
    <cellStyle name="ColLevel_0" xfId="23"/>
    <cellStyle name="60% - 强调文字颜色 6 3" xfId="24"/>
    <cellStyle name="60% - 强调文字颜色 5 5" xfId="25"/>
    <cellStyle name="常规 100" xfId="26"/>
    <cellStyle name="60% - 强调文字颜色 5 3 5" xfId="27"/>
    <cellStyle name="60% - 强调文字颜色 3 5" xfId="28"/>
    <cellStyle name="40% - 强调文字颜色 1 12" xfId="29"/>
    <cellStyle name="20% - 强调文字颜色 3 12" xfId="30"/>
    <cellStyle name="60% - 强调文字颜色 3 2 7" xfId="31"/>
    <cellStyle name="40% - 强调文字颜色 4 12" xfId="32"/>
    <cellStyle name="20% - 强调文字颜色 5 12" xfId="33"/>
    <cellStyle name="20% - 强调文字颜色 4 12" xfId="34"/>
    <cellStyle name="40% - 强调文字颜色 3 12" xfId="35"/>
    <cellStyle name="40% - 强调文字颜色 5 12" xfId="36"/>
    <cellStyle name="适中 2" xfId="37"/>
    <cellStyle name="好_VERA_1 5 3" xfId="38"/>
    <cellStyle name="40% - 强调文字颜色 6 12" xfId="39"/>
    <cellStyle name="链接单元格 3" xfId="40"/>
    <cellStyle name="输入 2 2 9 2 4" xfId="41"/>
    <cellStyle name="20% - 强调文字颜色 1 12" xfId="42"/>
    <cellStyle name="百分比 12" xfId="43"/>
    <cellStyle name="注释 9" xfId="44"/>
    <cellStyle name="输出 2 2 4 3 3" xfId="45"/>
    <cellStyle name="标题 5 3 4" xfId="46"/>
    <cellStyle name="标题 1 2 2 4" xfId="47"/>
    <cellStyle name="强调文字颜色 3" xfId="48" builtinId="37"/>
    <cellStyle name="60% - 强调文字颜色 2" xfId="49" builtinId="36"/>
    <cellStyle name="检查单元格 5" xfId="50"/>
    <cellStyle name="常规 8 2 3 3" xfId="51"/>
    <cellStyle name="强调文字颜色 2" xfId="52" builtinId="33"/>
    <cellStyle name="计算 2 2 9 2 3" xfId="53"/>
    <cellStyle name="适中" xfId="54" builtinId="28"/>
    <cellStyle name="强调文字颜色 1" xfId="55" builtinId="29"/>
    <cellStyle name="强调文字颜色 4 6" xfId="56"/>
    <cellStyle name="20% - 强调文字颜色 2 12" xfId="57"/>
    <cellStyle name="标题 4" xfId="58" builtinId="19"/>
    <cellStyle name="好" xfId="59" builtinId="26"/>
    <cellStyle name="标题" xfId="60" builtinId="15"/>
    <cellStyle name="60% - 强调文字颜色 3" xfId="61" builtinId="40"/>
    <cellStyle name="60% - 强调文字颜色 1" xfId="62" builtinId="32"/>
    <cellStyle name="链接单元格" xfId="63" builtinId="24"/>
    <cellStyle name="常规 103" xfId="64"/>
    <cellStyle name="检查单元格 2 5 3" xfId="65"/>
    <cellStyle name="60% - 强调文字颜色 2 3" xfId="66"/>
    <cellStyle name="强调文字颜色 3 6" xfId="67"/>
    <cellStyle name="检查单元格" xfId="68" builtinId="23"/>
    <cellStyle name="40% - 强调文字颜色 2 12" xfId="69"/>
    <cellStyle name="20% - 强调文字颜色 1 2" xfId="70"/>
    <cellStyle name="强调文字颜色 1 6" xfId="71"/>
    <cellStyle name="40% - 强调文字颜色 3" xfId="72" builtinId="39"/>
    <cellStyle name="强调文字颜色 4" xfId="73" builtinId="41"/>
    <cellStyle name="常规 3 3 7 2" xfId="74"/>
    <cellStyle name="60% - 强调文字颜色 4 5" xfId="75"/>
    <cellStyle name="计算" xfId="76" builtinId="22"/>
    <cellStyle name="20% - 强调文字颜色 4" xfId="77" builtinId="42"/>
    <cellStyle name="差" xfId="78" builtinId="27"/>
    <cellStyle name="货币" xfId="79" builtinId="4"/>
    <cellStyle name="40% - 强调文字颜色 6 4 2" xfId="80"/>
    <cellStyle name="40% - 强调文字颜色 2" xfId="81" builtinId="35"/>
    <cellStyle name="解释性文本 2 2" xfId="82"/>
    <cellStyle name="20% - 强调文字颜色 3" xfId="83" builtinId="38"/>
    <cellStyle name="60% - 强调文字颜色 6" xfId="84" builtinId="52"/>
    <cellStyle name="超链接" xfId="85" builtinId="8"/>
    <cellStyle name="标题 1" xfId="86" builtinId="16"/>
    <cellStyle name="差_RESULTS 2 3" xfId="87"/>
    <cellStyle name="常规 6 5" xfId="88"/>
    <cellStyle name="输入" xfId="89" builtinId="20"/>
    <cellStyle name="60% - 强调文字颜色 5" xfId="90" builtinId="48"/>
    <cellStyle name="60% - 强调文字颜色 2 5" xfId="91"/>
    <cellStyle name="40% - 强调文字颜色 5 4 2 2" xfId="92"/>
    <cellStyle name="20% - 强调文字颜色 2" xfId="93" builtinId="34"/>
    <cellStyle name="20% - 强调文字颜色 2 3 6" xfId="94"/>
    <cellStyle name="已访问的超链接" xfId="95" builtinId="9"/>
    <cellStyle name="60% - 强调文字颜色 1 2 4 4" xfId="96"/>
    <cellStyle name="警告文本" xfId="97" builtinId="11"/>
    <cellStyle name="60% - 强调文字颜色 1 5" xfId="98"/>
    <cellStyle name="注释" xfId="99" builtinId="10"/>
    <cellStyle name="60% - 强调文字颜色 4" xfId="100" builtinId="44"/>
    <cellStyle name="汇总 8" xfId="101"/>
    <cellStyle name="千位分隔" xfId="102" builtinId="3"/>
    <cellStyle name="普通_laroux" xfId="103"/>
    <cellStyle name="20% - 强调文字颜色 1" xfId="104" builtinId="30"/>
    <cellStyle name="百分比" xfId="105" builtinId="5"/>
    <cellStyle name="汇总" xfId="106" builtinId="25"/>
    <cellStyle name="解释性文本" xfId="107" builtinId="53"/>
    <cellStyle name="千位分隔[0]" xfId="108" builtinId="6"/>
    <cellStyle name="强调文字颜色 4 4 3" xfId="109"/>
    <cellStyle name="警告文本 6" xfId="110"/>
    <cellStyle name="常规 85" xfId="111"/>
    <cellStyle name="20% - 强调文字颜色 6 12" xfId="112"/>
    <cellStyle name="标题 3" xfId="113" builtinId="18"/>
    <cellStyle name="输出" xfId="114" builtinId="21"/>
    <cellStyle name="40% - 强调文字颜色 4" xfId="115" builtinId="43"/>
    <cellStyle name="计算 7" xfId="116"/>
    <cellStyle name="汇总 3 2 10" xfId="117"/>
    <cellStyle name="20% - 强调文字颜色 5" xfId="118" builtinId="46"/>
    <cellStyle name="20% - 强调文字颜色 3 2 3 3" xfId="119"/>
    <cellStyle name="货币[0]" xfId="120" builtinId="7"/>
    <cellStyle name="40% - 强调文字颜色 5" xfId="121" builtinId="47"/>
    <cellStyle name="强调文字颜色 6" xfId="122" builtinId="49"/>
    <cellStyle name="20% - 强调文字颜色 6" xfId="123" builtinId="50"/>
    <cellStyle name="输出 6" xfId="124"/>
    <cellStyle name="40% - 强调文字颜色 6" xfId="125" builtinId="51"/>
    <cellStyle name="解释性文本 5" xfId="126"/>
    <cellStyle name="20% - 强调文字颜色 6 3 2 5 3" xfId="127"/>
    <cellStyle name="千位[0]_laroux" xfId="128"/>
    <cellStyle name="差_VERA 5 3" xfId="129"/>
    <cellStyle name="常规 44" xfId="130"/>
    <cellStyle name="链接单元格 5" xfId="131"/>
    <cellStyle name="40% - 强调文字颜色 3 3 2 6 3" xfId="132"/>
    <cellStyle name="百分比 2 8 2" xfId="133"/>
    <cellStyle name="千位_laroux" xfId="134"/>
    <cellStyle name="40% - 强调文字颜色 2 2 3 2 2" xfId="135"/>
    <cellStyle name="60% - 强调文字颜色 6 5" xfId="136"/>
    <cellStyle name="强调文字颜色 2 2 4 4" xfId="137"/>
    <cellStyle name="40% - 强调文字颜色 4 3 4" xfId="138"/>
    <cellStyle name="警告文本 2 2 5" xfId="139"/>
    <cellStyle name="40% - 强调文字颜色 1" xfId="140" builtinId="31"/>
    <cellStyle name="20% - 强调文字颜色 5 3 6" xfId="141"/>
    <cellStyle name="强调文字颜色 5" xfId="142" builtinId="45"/>
    <cellStyle name="常规 4 4 3" xfId="143"/>
    <cellStyle name="强调文字颜色 1 2 3" xfId="144"/>
    <cellStyle name="注释 2 2 18" xfId="145"/>
    <cellStyle name="适中 5" xfId="146"/>
    <cellStyle name="标题 2" xfId="147" builtinId="17"/>
    <cellStyle name="常规 2 3 11" xfId="148"/>
  </cellStyles>
  <tableStyles count="0" defaultTableStyle="TableStyleMedium2" defaultPivotStyle="PivotStyleLight16"/>
  <colors>
    <mruColors>
      <color rgb="00FF2D2D"/>
      <color rgb="00FF4343"/>
      <color rgb="00FF0101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zjslt/Desktop//home/zjslt/Desktop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15"/>
  <sheetViews>
    <sheetView tabSelected="1" view="pageBreakPreview" zoomScaleNormal="115" zoomScaleSheetLayoutView="100" workbookViewId="0">
      <pane xSplit="2" ySplit="5" topLeftCell="C6" activePane="bottomRight" state="frozenSplit"/>
      <selection/>
      <selection pane="topRight"/>
      <selection pane="bottomLeft"/>
      <selection pane="bottomRight" activeCell="O18" sqref="O18"/>
    </sheetView>
  </sheetViews>
  <sheetFormatPr defaultColWidth="9" defaultRowHeight="14.25"/>
  <cols>
    <col min="1" max="1" width="4.66666666666667" style="52" customWidth="true"/>
    <col min="2" max="2" width="10.5" style="53" customWidth="true"/>
    <col min="3" max="3" width="7.25" style="53" customWidth="true"/>
    <col min="4" max="4" width="9.5" style="54" customWidth="true"/>
    <col min="5" max="5" width="8.5" style="54" customWidth="true"/>
    <col min="6" max="7" width="7.66666666666667" style="54" customWidth="true"/>
    <col min="8" max="8" width="7.44166666666667" style="54" customWidth="true"/>
    <col min="9" max="9" width="7.66666666666667" style="54" customWidth="true"/>
    <col min="10" max="10" width="7.55833333333333" style="55" customWidth="true"/>
    <col min="11" max="11" width="7.775" style="53" customWidth="true"/>
    <col min="12" max="12" width="10.4416666666667" style="56" customWidth="true"/>
    <col min="13" max="13" width="9" style="57" customWidth="true"/>
    <col min="14" max="16383" width="9" style="57"/>
  </cols>
  <sheetData>
    <row r="1" ht="21" customHeight="true" spans="1:2">
      <c r="A1" s="58" t="s">
        <v>0</v>
      </c>
      <c r="B1" s="58"/>
    </row>
    <row r="2" ht="24" spans="1:1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ht="19.95" customHeight="true" spans="1:11">
      <c r="A3" s="60" t="s">
        <v>2</v>
      </c>
      <c r="B3" s="60" t="s">
        <v>3</v>
      </c>
      <c r="C3" s="61" t="s">
        <v>4</v>
      </c>
      <c r="D3" s="62"/>
      <c r="E3" s="62"/>
      <c r="F3" s="63" t="s">
        <v>5</v>
      </c>
      <c r="G3" s="63"/>
      <c r="H3" s="63"/>
      <c r="I3" s="63"/>
      <c r="J3" s="63"/>
      <c r="K3" s="63"/>
    </row>
    <row r="4" ht="45" customHeight="true" spans="1:11">
      <c r="A4" s="63"/>
      <c r="B4" s="63"/>
      <c r="C4" s="60" t="s">
        <v>6</v>
      </c>
      <c r="D4" s="64" t="s">
        <v>7</v>
      </c>
      <c r="E4" s="83" t="s">
        <v>8</v>
      </c>
      <c r="F4" s="84" t="s">
        <v>9</v>
      </c>
      <c r="G4" s="84" t="s">
        <v>10</v>
      </c>
      <c r="H4" s="84" t="s">
        <v>11</v>
      </c>
      <c r="I4" s="84" t="s">
        <v>12</v>
      </c>
      <c r="J4" s="95" t="s">
        <v>13</v>
      </c>
      <c r="K4" s="95" t="s">
        <v>14</v>
      </c>
    </row>
    <row r="5" ht="18" customHeight="true" spans="1:11">
      <c r="A5" s="63"/>
      <c r="B5" s="63"/>
      <c r="C5" s="60" t="s">
        <v>15</v>
      </c>
      <c r="D5" s="65" t="s">
        <v>15</v>
      </c>
      <c r="E5" s="85"/>
      <c r="F5" s="84" t="s">
        <v>16</v>
      </c>
      <c r="G5" s="84" t="s">
        <v>16</v>
      </c>
      <c r="H5" s="84" t="s">
        <v>16</v>
      </c>
      <c r="I5" s="84" t="s">
        <v>16</v>
      </c>
      <c r="J5" s="96"/>
      <c r="K5" s="96"/>
    </row>
    <row r="6" ht="17" customHeight="true" spans="1:13">
      <c r="A6" s="66"/>
      <c r="B6" s="67" t="s">
        <v>17</v>
      </c>
      <c r="C6" s="67">
        <v>660</v>
      </c>
      <c r="D6" s="68">
        <v>74.08972213</v>
      </c>
      <c r="E6" s="86">
        <f t="shared" ref="E6:E70" si="0">D6/C6</f>
        <v>0.112257154742424</v>
      </c>
      <c r="F6" s="87">
        <v>642818.896</v>
      </c>
      <c r="G6" s="87">
        <v>160990</v>
      </c>
      <c r="H6" s="87">
        <v>642353.896</v>
      </c>
      <c r="I6" s="87">
        <v>160990</v>
      </c>
      <c r="J6" s="97">
        <v>0.999276623629309</v>
      </c>
      <c r="K6" s="97">
        <v>1</v>
      </c>
      <c r="L6" s="98"/>
      <c r="M6" s="102"/>
    </row>
    <row r="7" ht="17" customHeight="true" spans="1:13">
      <c r="A7" s="69"/>
      <c r="B7" s="70" t="s">
        <v>18</v>
      </c>
      <c r="C7" s="71">
        <v>2</v>
      </c>
      <c r="D7" s="72">
        <v>0.0625</v>
      </c>
      <c r="E7" s="88">
        <f t="shared" si="0"/>
        <v>0.03125</v>
      </c>
      <c r="F7" s="89" t="s">
        <v>19</v>
      </c>
      <c r="G7" s="89" t="s">
        <v>19</v>
      </c>
      <c r="H7" s="89" t="s">
        <v>19</v>
      </c>
      <c r="I7" s="89" t="s">
        <v>19</v>
      </c>
      <c r="J7" s="99" t="s">
        <v>19</v>
      </c>
      <c r="K7" s="99" t="s">
        <v>19</v>
      </c>
      <c r="L7" s="98"/>
      <c r="M7" s="102"/>
    </row>
    <row r="8" ht="17" customHeight="true" spans="1:13">
      <c r="A8" s="73" t="s">
        <v>20</v>
      </c>
      <c r="B8" s="1" t="s">
        <v>21</v>
      </c>
      <c r="C8" s="74">
        <v>58.9</v>
      </c>
      <c r="D8" s="72">
        <v>4.87472213</v>
      </c>
      <c r="E8" s="88">
        <f t="shared" si="0"/>
        <v>0.0827626847198642</v>
      </c>
      <c r="F8" s="90">
        <v>46451</v>
      </c>
      <c r="G8" s="90">
        <v>15141</v>
      </c>
      <c r="H8" s="90">
        <v>46451</v>
      </c>
      <c r="I8" s="90">
        <v>15141</v>
      </c>
      <c r="J8" s="99">
        <v>1</v>
      </c>
      <c r="K8" s="99">
        <v>1</v>
      </c>
      <c r="L8" s="98"/>
      <c r="M8" s="102"/>
    </row>
    <row r="9" ht="17" customHeight="true" spans="1:13">
      <c r="A9" s="66">
        <v>1</v>
      </c>
      <c r="B9" s="75" t="s">
        <v>22</v>
      </c>
      <c r="C9" s="76">
        <v>7.3</v>
      </c>
      <c r="D9" s="77">
        <v>0.385</v>
      </c>
      <c r="E9" s="91">
        <f t="shared" si="0"/>
        <v>0.0527397260273973</v>
      </c>
      <c r="F9" s="92">
        <v>20101</v>
      </c>
      <c r="G9" s="92">
        <v>6455</v>
      </c>
      <c r="H9" s="92">
        <v>20101</v>
      </c>
      <c r="I9" s="92">
        <v>6455</v>
      </c>
      <c r="J9" s="93">
        <v>1</v>
      </c>
      <c r="K9" s="93">
        <v>1</v>
      </c>
      <c r="L9" s="98"/>
      <c r="M9" s="102"/>
    </row>
    <row r="10" s="51" customFormat="true" ht="17" customHeight="true" spans="1:13">
      <c r="A10" s="66">
        <v>2</v>
      </c>
      <c r="B10" s="78" t="s">
        <v>23</v>
      </c>
      <c r="C10" s="79">
        <v>5.4</v>
      </c>
      <c r="D10" s="77">
        <v>0.64192213</v>
      </c>
      <c r="E10" s="91">
        <f t="shared" si="0"/>
        <v>0.118874468518519</v>
      </c>
      <c r="F10" s="92">
        <v>403</v>
      </c>
      <c r="G10" s="92">
        <v>80</v>
      </c>
      <c r="H10" s="92">
        <v>403</v>
      </c>
      <c r="I10" s="92">
        <v>80</v>
      </c>
      <c r="J10" s="93">
        <v>1</v>
      </c>
      <c r="K10" s="93">
        <v>1</v>
      </c>
      <c r="L10" s="98"/>
      <c r="M10" s="102"/>
    </row>
    <row r="11" s="51" customFormat="true" ht="17" customHeight="true" spans="1:13">
      <c r="A11" s="80">
        <v>3</v>
      </c>
      <c r="B11" s="78" t="s">
        <v>24</v>
      </c>
      <c r="C11" s="79">
        <v>11.4</v>
      </c>
      <c r="D11" s="77">
        <v>1</v>
      </c>
      <c r="E11" s="91">
        <f t="shared" si="0"/>
        <v>0.087719298245614</v>
      </c>
      <c r="F11" s="92">
        <v>180</v>
      </c>
      <c r="G11" s="92">
        <v>90</v>
      </c>
      <c r="H11" s="92">
        <v>180</v>
      </c>
      <c r="I11" s="92">
        <v>90</v>
      </c>
      <c r="J11" s="93">
        <v>1</v>
      </c>
      <c r="K11" s="93">
        <v>1</v>
      </c>
      <c r="L11" s="100"/>
      <c r="M11" s="103"/>
    </row>
    <row r="12" s="51" customFormat="true" ht="17" customHeight="true" spans="1:13">
      <c r="A12" s="80">
        <v>4</v>
      </c>
      <c r="B12" s="80" t="s">
        <v>25</v>
      </c>
      <c r="C12" s="79">
        <v>10.9</v>
      </c>
      <c r="D12" s="77">
        <v>1.0191</v>
      </c>
      <c r="E12" s="91">
        <f t="shared" si="0"/>
        <v>0.0934954128440367</v>
      </c>
      <c r="F12" s="92">
        <v>509</v>
      </c>
      <c r="G12" s="92">
        <v>157</v>
      </c>
      <c r="H12" s="92">
        <v>509</v>
      </c>
      <c r="I12" s="92">
        <v>157</v>
      </c>
      <c r="J12" s="93">
        <v>1</v>
      </c>
      <c r="K12" s="93">
        <v>1</v>
      </c>
      <c r="L12" s="100"/>
      <c r="M12" s="103"/>
    </row>
    <row r="13" ht="17" customHeight="true" spans="1:13">
      <c r="A13" s="66">
        <v>5</v>
      </c>
      <c r="B13" s="66" t="s">
        <v>26</v>
      </c>
      <c r="C13" s="76">
        <v>3.1</v>
      </c>
      <c r="D13" s="77">
        <v>0.5227</v>
      </c>
      <c r="E13" s="91">
        <f t="shared" si="0"/>
        <v>0.168612903225806</v>
      </c>
      <c r="F13" s="92">
        <v>100</v>
      </c>
      <c r="G13" s="92">
        <v>60</v>
      </c>
      <c r="H13" s="92">
        <v>100</v>
      </c>
      <c r="I13" s="92">
        <v>60</v>
      </c>
      <c r="J13" s="93">
        <v>1</v>
      </c>
      <c r="K13" s="93">
        <v>1</v>
      </c>
      <c r="L13" s="98"/>
      <c r="M13" s="102"/>
    </row>
    <row r="14" ht="17" customHeight="true" spans="1:13">
      <c r="A14" s="66">
        <v>6</v>
      </c>
      <c r="B14" s="66" t="s">
        <v>27</v>
      </c>
      <c r="C14" s="76">
        <v>5.8</v>
      </c>
      <c r="D14" s="77">
        <v>0.1</v>
      </c>
      <c r="E14" s="91">
        <f t="shared" si="0"/>
        <v>0.0172413793103448</v>
      </c>
      <c r="F14" s="92">
        <v>7558</v>
      </c>
      <c r="G14" s="92">
        <v>1865</v>
      </c>
      <c r="H14" s="92">
        <v>7558</v>
      </c>
      <c r="I14" s="92">
        <v>1865</v>
      </c>
      <c r="J14" s="93">
        <v>1</v>
      </c>
      <c r="K14" s="93">
        <v>1</v>
      </c>
      <c r="L14" s="98"/>
      <c r="M14" s="102"/>
    </row>
    <row r="15" ht="17" customHeight="true" spans="1:13">
      <c r="A15" s="66">
        <v>7</v>
      </c>
      <c r="B15" s="66" t="s">
        <v>28</v>
      </c>
      <c r="C15" s="76">
        <v>6.5</v>
      </c>
      <c r="D15" s="77">
        <v>0.393</v>
      </c>
      <c r="E15" s="91">
        <f t="shared" si="0"/>
        <v>0.0604615384615385</v>
      </c>
      <c r="F15" s="92">
        <v>13054</v>
      </c>
      <c r="G15" s="92">
        <v>4874</v>
      </c>
      <c r="H15" s="92">
        <v>13054</v>
      </c>
      <c r="I15" s="92">
        <v>4874</v>
      </c>
      <c r="J15" s="93">
        <v>1</v>
      </c>
      <c r="K15" s="93">
        <v>1</v>
      </c>
      <c r="L15" s="98"/>
      <c r="M15" s="102"/>
    </row>
    <row r="16" ht="17" customHeight="true" spans="1:13">
      <c r="A16" s="66">
        <v>8</v>
      </c>
      <c r="B16" s="66" t="s">
        <v>29</v>
      </c>
      <c r="C16" s="76">
        <v>4.7</v>
      </c>
      <c r="D16" s="77">
        <v>0.5978</v>
      </c>
      <c r="E16" s="91">
        <f t="shared" si="0"/>
        <v>0.127191489361702</v>
      </c>
      <c r="F16" s="92">
        <v>4546</v>
      </c>
      <c r="G16" s="92">
        <v>1560</v>
      </c>
      <c r="H16" s="92">
        <v>4546</v>
      </c>
      <c r="I16" s="92">
        <v>1560</v>
      </c>
      <c r="J16" s="93">
        <v>1</v>
      </c>
      <c r="K16" s="93">
        <v>1</v>
      </c>
      <c r="L16" s="98"/>
      <c r="M16" s="102"/>
    </row>
    <row r="17" ht="17" customHeight="true" spans="1:13">
      <c r="A17" s="66">
        <v>9</v>
      </c>
      <c r="B17" s="75" t="s">
        <v>30</v>
      </c>
      <c r="C17" s="76">
        <v>2.5</v>
      </c>
      <c r="D17" s="77">
        <v>0.1596</v>
      </c>
      <c r="E17" s="91">
        <f t="shared" si="0"/>
        <v>0.06384</v>
      </c>
      <c r="F17" s="93" t="s">
        <v>19</v>
      </c>
      <c r="G17" s="93" t="s">
        <v>19</v>
      </c>
      <c r="H17" s="93" t="s">
        <v>19</v>
      </c>
      <c r="I17" s="93" t="s">
        <v>19</v>
      </c>
      <c r="J17" s="93" t="s">
        <v>19</v>
      </c>
      <c r="K17" s="93" t="s">
        <v>19</v>
      </c>
      <c r="L17" s="98"/>
      <c r="M17" s="102"/>
    </row>
    <row r="18" ht="17" customHeight="true" spans="1:13">
      <c r="A18" s="66">
        <v>10</v>
      </c>
      <c r="B18" s="75" t="s">
        <v>31</v>
      </c>
      <c r="C18" s="76">
        <v>1.2</v>
      </c>
      <c r="D18" s="77">
        <v>0.0556</v>
      </c>
      <c r="E18" s="91">
        <f t="shared" si="0"/>
        <v>0.0463333333333333</v>
      </c>
      <c r="F18" s="93" t="s">
        <v>19</v>
      </c>
      <c r="G18" s="93" t="s">
        <v>19</v>
      </c>
      <c r="H18" s="93" t="s">
        <v>19</v>
      </c>
      <c r="I18" s="93" t="s">
        <v>19</v>
      </c>
      <c r="J18" s="93" t="s">
        <v>19</v>
      </c>
      <c r="K18" s="93" t="s">
        <v>19</v>
      </c>
      <c r="L18" s="98"/>
      <c r="M18" s="102"/>
    </row>
    <row r="19" ht="17" customHeight="true" spans="1:13">
      <c r="A19" s="81" t="s">
        <v>32</v>
      </c>
      <c r="B19" s="1" t="s">
        <v>33</v>
      </c>
      <c r="C19" s="74">
        <v>130</v>
      </c>
      <c r="D19" s="72">
        <v>20.785317</v>
      </c>
      <c r="E19" s="88">
        <f t="shared" si="0"/>
        <v>0.159887053846154</v>
      </c>
      <c r="F19" s="94" t="s">
        <v>19</v>
      </c>
      <c r="G19" s="94" t="s">
        <v>19</v>
      </c>
      <c r="H19" s="94" t="s">
        <v>19</v>
      </c>
      <c r="I19" s="94" t="s">
        <v>19</v>
      </c>
      <c r="J19" s="99" t="s">
        <v>19</v>
      </c>
      <c r="K19" s="99" t="s">
        <v>19</v>
      </c>
      <c r="L19" s="98"/>
      <c r="M19" s="102"/>
    </row>
    <row r="20" ht="17" customHeight="true" spans="1:13">
      <c r="A20" s="66">
        <v>11</v>
      </c>
      <c r="B20" s="66" t="s">
        <v>34</v>
      </c>
      <c r="C20" s="76">
        <v>34.3</v>
      </c>
      <c r="D20" s="77">
        <v>3.3263</v>
      </c>
      <c r="E20" s="91">
        <f t="shared" si="0"/>
        <v>0.0969766763848397</v>
      </c>
      <c r="F20" s="93" t="s">
        <v>19</v>
      </c>
      <c r="G20" s="93" t="s">
        <v>19</v>
      </c>
      <c r="H20" s="93" t="s">
        <v>19</v>
      </c>
      <c r="I20" s="93" t="s">
        <v>19</v>
      </c>
      <c r="J20" s="93" t="s">
        <v>19</v>
      </c>
      <c r="K20" s="93" t="s">
        <v>19</v>
      </c>
      <c r="L20" s="98"/>
      <c r="M20" s="102"/>
    </row>
    <row r="21" ht="17" customHeight="true" spans="1:13">
      <c r="A21" s="66">
        <v>12</v>
      </c>
      <c r="B21" s="75" t="s">
        <v>35</v>
      </c>
      <c r="C21" s="76">
        <v>10.4</v>
      </c>
      <c r="D21" s="77">
        <v>3.4147</v>
      </c>
      <c r="E21" s="91">
        <f t="shared" si="0"/>
        <v>0.328336538461538</v>
      </c>
      <c r="F21" s="93" t="s">
        <v>19</v>
      </c>
      <c r="G21" s="93" t="s">
        <v>19</v>
      </c>
      <c r="H21" s="93" t="s">
        <v>19</v>
      </c>
      <c r="I21" s="93" t="s">
        <v>19</v>
      </c>
      <c r="J21" s="93" t="s">
        <v>19</v>
      </c>
      <c r="K21" s="93" t="s">
        <v>19</v>
      </c>
      <c r="L21" s="98"/>
      <c r="M21" s="102"/>
    </row>
    <row r="22" ht="17" customHeight="true" spans="1:13">
      <c r="A22" s="66">
        <v>13</v>
      </c>
      <c r="B22" s="75" t="s">
        <v>36</v>
      </c>
      <c r="C22" s="76">
        <v>3.5</v>
      </c>
      <c r="D22" s="77">
        <v>0.3486</v>
      </c>
      <c r="E22" s="91">
        <f t="shared" si="0"/>
        <v>0.0996</v>
      </c>
      <c r="F22" s="93" t="s">
        <v>19</v>
      </c>
      <c r="G22" s="93" t="s">
        <v>19</v>
      </c>
      <c r="H22" s="93" t="s">
        <v>19</v>
      </c>
      <c r="I22" s="93" t="s">
        <v>19</v>
      </c>
      <c r="J22" s="93" t="s">
        <v>19</v>
      </c>
      <c r="K22" s="93" t="s">
        <v>19</v>
      </c>
      <c r="L22" s="98"/>
      <c r="M22" s="102"/>
    </row>
    <row r="23" ht="17" customHeight="true" spans="1:13">
      <c r="A23" s="66">
        <v>14</v>
      </c>
      <c r="B23" s="75" t="s">
        <v>37</v>
      </c>
      <c r="C23" s="76">
        <v>5.9</v>
      </c>
      <c r="D23" s="77">
        <v>1.3185</v>
      </c>
      <c r="E23" s="91">
        <f t="shared" si="0"/>
        <v>0.223474576271186</v>
      </c>
      <c r="F23" s="93" t="s">
        <v>19</v>
      </c>
      <c r="G23" s="93" t="s">
        <v>19</v>
      </c>
      <c r="H23" s="93" t="s">
        <v>19</v>
      </c>
      <c r="I23" s="93" t="s">
        <v>19</v>
      </c>
      <c r="J23" s="93" t="s">
        <v>19</v>
      </c>
      <c r="K23" s="93" t="s">
        <v>19</v>
      </c>
      <c r="L23" s="98"/>
      <c r="M23" s="102"/>
    </row>
    <row r="24" ht="17" customHeight="true" spans="1:13">
      <c r="A24" s="66">
        <v>15</v>
      </c>
      <c r="B24" s="75" t="s">
        <v>38</v>
      </c>
      <c r="C24" s="76">
        <v>8.3</v>
      </c>
      <c r="D24" s="77">
        <v>2.315</v>
      </c>
      <c r="E24" s="91">
        <f t="shared" si="0"/>
        <v>0.278915662650602</v>
      </c>
      <c r="F24" s="93" t="s">
        <v>19</v>
      </c>
      <c r="G24" s="93" t="s">
        <v>19</v>
      </c>
      <c r="H24" s="93" t="s">
        <v>19</v>
      </c>
      <c r="I24" s="93" t="s">
        <v>19</v>
      </c>
      <c r="J24" s="93" t="s">
        <v>19</v>
      </c>
      <c r="K24" s="93" t="s">
        <v>19</v>
      </c>
      <c r="L24" s="98"/>
      <c r="M24" s="102"/>
    </row>
    <row r="25" ht="17" customHeight="true" spans="1:13">
      <c r="A25" s="80">
        <v>16</v>
      </c>
      <c r="B25" s="75" t="s">
        <v>39</v>
      </c>
      <c r="C25" s="76">
        <v>6.7</v>
      </c>
      <c r="D25" s="77">
        <v>0.99545</v>
      </c>
      <c r="E25" s="91">
        <f t="shared" si="0"/>
        <v>0.148574626865672</v>
      </c>
      <c r="F25" s="93" t="s">
        <v>19</v>
      </c>
      <c r="G25" s="93" t="s">
        <v>19</v>
      </c>
      <c r="H25" s="93" t="s">
        <v>19</v>
      </c>
      <c r="I25" s="93" t="s">
        <v>19</v>
      </c>
      <c r="J25" s="93" t="s">
        <v>19</v>
      </c>
      <c r="K25" s="93" t="s">
        <v>19</v>
      </c>
      <c r="L25" s="98"/>
      <c r="M25" s="102"/>
    </row>
    <row r="26" ht="17" customHeight="true" spans="1:13">
      <c r="A26" s="80">
        <v>17</v>
      </c>
      <c r="B26" s="75" t="s">
        <v>40</v>
      </c>
      <c r="C26" s="76">
        <v>17.7</v>
      </c>
      <c r="D26" s="77">
        <v>1.5283</v>
      </c>
      <c r="E26" s="91">
        <f t="shared" si="0"/>
        <v>0.0863446327683616</v>
      </c>
      <c r="F26" s="93" t="s">
        <v>19</v>
      </c>
      <c r="G26" s="93" t="s">
        <v>19</v>
      </c>
      <c r="H26" s="93" t="s">
        <v>19</v>
      </c>
      <c r="I26" s="93" t="s">
        <v>19</v>
      </c>
      <c r="J26" s="93" t="s">
        <v>19</v>
      </c>
      <c r="K26" s="93" t="s">
        <v>19</v>
      </c>
      <c r="L26" s="98"/>
      <c r="M26" s="102"/>
    </row>
    <row r="27" ht="17" customHeight="true" spans="1:13">
      <c r="A27" s="80">
        <v>18</v>
      </c>
      <c r="B27" s="66" t="s">
        <v>41</v>
      </c>
      <c r="C27" s="76">
        <v>10.6</v>
      </c>
      <c r="D27" s="77">
        <v>1.003967</v>
      </c>
      <c r="E27" s="91">
        <f t="shared" si="0"/>
        <v>0.0947138679245283</v>
      </c>
      <c r="F27" s="93" t="s">
        <v>19</v>
      </c>
      <c r="G27" s="93" t="s">
        <v>19</v>
      </c>
      <c r="H27" s="93" t="s">
        <v>19</v>
      </c>
      <c r="I27" s="93" t="s">
        <v>19</v>
      </c>
      <c r="J27" s="93" t="s">
        <v>19</v>
      </c>
      <c r="K27" s="93" t="s">
        <v>19</v>
      </c>
      <c r="L27" s="98"/>
      <c r="M27" s="102"/>
    </row>
    <row r="28" ht="17" customHeight="true" spans="1:13">
      <c r="A28" s="66">
        <v>19</v>
      </c>
      <c r="B28" s="66" t="s">
        <v>42</v>
      </c>
      <c r="C28" s="76">
        <v>14.2</v>
      </c>
      <c r="D28" s="77">
        <v>3.9824</v>
      </c>
      <c r="E28" s="91">
        <f t="shared" si="0"/>
        <v>0.280450704225352</v>
      </c>
      <c r="F28" s="93" t="s">
        <v>19</v>
      </c>
      <c r="G28" s="93" t="s">
        <v>19</v>
      </c>
      <c r="H28" s="93" t="s">
        <v>19</v>
      </c>
      <c r="I28" s="93" t="s">
        <v>19</v>
      </c>
      <c r="J28" s="93" t="s">
        <v>19</v>
      </c>
      <c r="K28" s="93" t="s">
        <v>19</v>
      </c>
      <c r="L28" s="98"/>
      <c r="M28" s="102"/>
    </row>
    <row r="29" ht="17" customHeight="true" spans="1:13">
      <c r="A29" s="66">
        <v>20</v>
      </c>
      <c r="B29" s="66" t="s">
        <v>43</v>
      </c>
      <c r="C29" s="76">
        <v>14.2</v>
      </c>
      <c r="D29" s="77">
        <v>1.9472</v>
      </c>
      <c r="E29" s="91">
        <f t="shared" si="0"/>
        <v>0.13712676056338</v>
      </c>
      <c r="F29" s="93" t="s">
        <v>19</v>
      </c>
      <c r="G29" s="93" t="s">
        <v>19</v>
      </c>
      <c r="H29" s="93" t="s">
        <v>19</v>
      </c>
      <c r="I29" s="93" t="s">
        <v>19</v>
      </c>
      <c r="J29" s="93" t="s">
        <v>19</v>
      </c>
      <c r="K29" s="93" t="s">
        <v>19</v>
      </c>
      <c r="L29" s="98"/>
      <c r="M29" s="102"/>
    </row>
    <row r="30" ht="17" customHeight="true" spans="1:13">
      <c r="A30" s="66">
        <v>21</v>
      </c>
      <c r="B30" s="66" t="s">
        <v>44</v>
      </c>
      <c r="C30" s="76">
        <v>4.1</v>
      </c>
      <c r="D30" s="77">
        <v>0.6049</v>
      </c>
      <c r="E30" s="91">
        <f t="shared" si="0"/>
        <v>0.147536585365854</v>
      </c>
      <c r="F30" s="93" t="s">
        <v>19</v>
      </c>
      <c r="G30" s="93" t="s">
        <v>19</v>
      </c>
      <c r="H30" s="93" t="s">
        <v>19</v>
      </c>
      <c r="I30" s="93" t="s">
        <v>19</v>
      </c>
      <c r="J30" s="93" t="s">
        <v>19</v>
      </c>
      <c r="K30" s="93" t="s">
        <v>19</v>
      </c>
      <c r="L30" s="98"/>
      <c r="M30" s="102"/>
    </row>
    <row r="31" ht="17" customHeight="true" spans="1:13">
      <c r="A31" s="81" t="s">
        <v>45</v>
      </c>
      <c r="B31" s="1" t="s">
        <v>46</v>
      </c>
      <c r="C31" s="74">
        <v>86.7</v>
      </c>
      <c r="D31" s="72">
        <v>8.710377</v>
      </c>
      <c r="E31" s="88">
        <f t="shared" si="0"/>
        <v>0.100465709342561</v>
      </c>
      <c r="F31" s="90">
        <v>15767.34</v>
      </c>
      <c r="G31" s="90">
        <v>4762</v>
      </c>
      <c r="H31" s="90">
        <v>15387.34</v>
      </c>
      <c r="I31" s="90">
        <v>4762</v>
      </c>
      <c r="J31" s="99">
        <v>0.975899549321572</v>
      </c>
      <c r="K31" s="99">
        <v>1</v>
      </c>
      <c r="L31" s="98"/>
      <c r="M31" s="102"/>
    </row>
    <row r="32" ht="17" customHeight="true" spans="1:13">
      <c r="A32" s="80">
        <v>22</v>
      </c>
      <c r="B32" s="66" t="s">
        <v>47</v>
      </c>
      <c r="C32" s="76">
        <v>14.2</v>
      </c>
      <c r="D32" s="77">
        <v>1.02</v>
      </c>
      <c r="E32" s="91">
        <f t="shared" si="0"/>
        <v>0.071830985915493</v>
      </c>
      <c r="F32" s="93" t="s">
        <v>19</v>
      </c>
      <c r="G32" s="93" t="s">
        <v>19</v>
      </c>
      <c r="H32" s="93" t="s">
        <v>19</v>
      </c>
      <c r="I32" s="93" t="s">
        <v>19</v>
      </c>
      <c r="J32" s="93" t="s">
        <v>19</v>
      </c>
      <c r="K32" s="93" t="s">
        <v>19</v>
      </c>
      <c r="L32" s="98"/>
      <c r="M32" s="102"/>
    </row>
    <row r="33" ht="17" customHeight="true" spans="1:13">
      <c r="A33" s="80">
        <v>23</v>
      </c>
      <c r="B33" s="66" t="s">
        <v>48</v>
      </c>
      <c r="C33" s="76">
        <v>4.3</v>
      </c>
      <c r="D33" s="77">
        <v>0.4915</v>
      </c>
      <c r="E33" s="91">
        <f t="shared" si="0"/>
        <v>0.114302325581395</v>
      </c>
      <c r="F33" s="92">
        <v>50</v>
      </c>
      <c r="G33" s="92">
        <v>30</v>
      </c>
      <c r="H33" s="92">
        <v>50</v>
      </c>
      <c r="I33" s="92">
        <v>30</v>
      </c>
      <c r="J33" s="93">
        <v>1</v>
      </c>
      <c r="K33" s="93">
        <v>1</v>
      </c>
      <c r="L33" s="98"/>
      <c r="M33" s="102"/>
    </row>
    <row r="34" s="51" customFormat="true" ht="17" customHeight="true" spans="1:13">
      <c r="A34" s="80">
        <v>24</v>
      </c>
      <c r="B34" s="80" t="s">
        <v>49</v>
      </c>
      <c r="C34" s="79">
        <v>6</v>
      </c>
      <c r="D34" s="77">
        <v>0.2393</v>
      </c>
      <c r="E34" s="91">
        <f t="shared" si="0"/>
        <v>0.0398833333333333</v>
      </c>
      <c r="F34" s="92">
        <v>91</v>
      </c>
      <c r="G34" s="92">
        <v>40</v>
      </c>
      <c r="H34" s="92">
        <v>91</v>
      </c>
      <c r="I34" s="92">
        <v>40</v>
      </c>
      <c r="J34" s="93">
        <v>1</v>
      </c>
      <c r="K34" s="93">
        <v>1</v>
      </c>
      <c r="L34" s="100"/>
      <c r="M34" s="103"/>
    </row>
    <row r="35" s="51" customFormat="true" ht="17" customHeight="true" spans="1:13">
      <c r="A35" s="80">
        <v>25</v>
      </c>
      <c r="B35" s="80" t="s">
        <v>50</v>
      </c>
      <c r="C35" s="79">
        <v>3.4</v>
      </c>
      <c r="D35" s="77">
        <v>0.4874</v>
      </c>
      <c r="E35" s="91">
        <f t="shared" si="0"/>
        <v>0.143352941176471</v>
      </c>
      <c r="F35" s="92">
        <v>40</v>
      </c>
      <c r="G35" s="92">
        <v>30</v>
      </c>
      <c r="H35" s="92">
        <v>40</v>
      </c>
      <c r="I35" s="92">
        <v>30</v>
      </c>
      <c r="J35" s="93">
        <v>1</v>
      </c>
      <c r="K35" s="93">
        <v>1</v>
      </c>
      <c r="L35" s="100"/>
      <c r="M35" s="103"/>
    </row>
    <row r="36" s="51" customFormat="true" ht="17" customHeight="true" spans="1:13">
      <c r="A36" s="80">
        <v>26</v>
      </c>
      <c r="B36" s="80" t="s">
        <v>51</v>
      </c>
      <c r="C36" s="79">
        <v>3.3</v>
      </c>
      <c r="D36" s="77">
        <v>0.314027</v>
      </c>
      <c r="E36" s="91">
        <f t="shared" si="0"/>
        <v>0.095159696969697</v>
      </c>
      <c r="F36" s="92">
        <v>500</v>
      </c>
      <c r="G36" s="92">
        <v>230</v>
      </c>
      <c r="H36" s="92">
        <v>480</v>
      </c>
      <c r="I36" s="92">
        <v>230</v>
      </c>
      <c r="J36" s="93">
        <v>0.96</v>
      </c>
      <c r="K36" s="93">
        <v>1</v>
      </c>
      <c r="L36" s="100"/>
      <c r="M36" s="103"/>
    </row>
    <row r="37" s="51" customFormat="true" ht="17" customHeight="true" spans="1:13">
      <c r="A37" s="80">
        <v>27</v>
      </c>
      <c r="B37" s="80" t="s">
        <v>52</v>
      </c>
      <c r="C37" s="79">
        <v>8</v>
      </c>
      <c r="D37" s="77">
        <v>0.6014</v>
      </c>
      <c r="E37" s="91">
        <f t="shared" si="0"/>
        <v>0.075175</v>
      </c>
      <c r="F37" s="92">
        <v>75.34</v>
      </c>
      <c r="G37" s="92">
        <v>70</v>
      </c>
      <c r="H37" s="92">
        <v>75.34</v>
      </c>
      <c r="I37" s="92">
        <v>70</v>
      </c>
      <c r="J37" s="93">
        <v>1</v>
      </c>
      <c r="K37" s="93">
        <v>1</v>
      </c>
      <c r="L37" s="100"/>
      <c r="M37" s="103"/>
    </row>
    <row r="38" s="51" customFormat="true" ht="17" customHeight="true" spans="1:13">
      <c r="A38" s="80">
        <v>28</v>
      </c>
      <c r="B38" s="80" t="s">
        <v>53</v>
      </c>
      <c r="C38" s="79">
        <v>8.6</v>
      </c>
      <c r="D38" s="77">
        <v>0.8494</v>
      </c>
      <c r="E38" s="91">
        <f t="shared" si="0"/>
        <v>0.0987674418604651</v>
      </c>
      <c r="F38" s="92">
        <v>270</v>
      </c>
      <c r="G38" s="92">
        <v>70</v>
      </c>
      <c r="H38" s="92">
        <v>270</v>
      </c>
      <c r="I38" s="92">
        <v>70</v>
      </c>
      <c r="J38" s="93">
        <v>1</v>
      </c>
      <c r="K38" s="93">
        <v>1</v>
      </c>
      <c r="L38" s="100"/>
      <c r="M38" s="103"/>
    </row>
    <row r="39" s="51" customFormat="true" ht="17" customHeight="true" spans="1:13">
      <c r="A39" s="80">
        <v>29</v>
      </c>
      <c r="B39" s="80" t="s">
        <v>54</v>
      </c>
      <c r="C39" s="79">
        <v>4.6</v>
      </c>
      <c r="D39" s="77">
        <v>0.41865</v>
      </c>
      <c r="E39" s="91">
        <f t="shared" si="0"/>
        <v>0.0910108695652174</v>
      </c>
      <c r="F39" s="92">
        <v>4541</v>
      </c>
      <c r="G39" s="92">
        <v>1292</v>
      </c>
      <c r="H39" s="92">
        <v>4181</v>
      </c>
      <c r="I39" s="92">
        <v>1292</v>
      </c>
      <c r="J39" s="93">
        <v>0.920722307861705</v>
      </c>
      <c r="K39" s="93">
        <v>1</v>
      </c>
      <c r="L39" s="100"/>
      <c r="M39" s="103"/>
    </row>
    <row r="40" s="51" customFormat="true" ht="17" customHeight="true" spans="1:13">
      <c r="A40" s="80">
        <v>30</v>
      </c>
      <c r="B40" s="80" t="s">
        <v>55</v>
      </c>
      <c r="C40" s="79">
        <v>9.1</v>
      </c>
      <c r="D40" s="77">
        <v>1.6509</v>
      </c>
      <c r="E40" s="91">
        <f t="shared" si="0"/>
        <v>0.181417582417582</v>
      </c>
      <c r="F40" s="92">
        <v>70</v>
      </c>
      <c r="G40" s="92">
        <v>70</v>
      </c>
      <c r="H40" s="92">
        <v>70</v>
      </c>
      <c r="I40" s="92">
        <v>70</v>
      </c>
      <c r="J40" s="93">
        <v>1</v>
      </c>
      <c r="K40" s="93">
        <v>1</v>
      </c>
      <c r="L40" s="100"/>
      <c r="M40" s="103"/>
    </row>
    <row r="41" s="51" customFormat="true" ht="17" customHeight="true" spans="1:13">
      <c r="A41" s="80">
        <v>31</v>
      </c>
      <c r="B41" s="82" t="s">
        <v>56</v>
      </c>
      <c r="C41" s="79">
        <v>10.5</v>
      </c>
      <c r="D41" s="77">
        <v>1.1978</v>
      </c>
      <c r="E41" s="91">
        <f t="shared" si="0"/>
        <v>0.11407619047619</v>
      </c>
      <c r="F41" s="92">
        <v>120</v>
      </c>
      <c r="G41" s="92">
        <v>80</v>
      </c>
      <c r="H41" s="92">
        <v>120</v>
      </c>
      <c r="I41" s="92">
        <v>80</v>
      </c>
      <c r="J41" s="93">
        <v>1</v>
      </c>
      <c r="K41" s="93">
        <v>1</v>
      </c>
      <c r="L41" s="100"/>
      <c r="M41" s="103"/>
    </row>
    <row r="42" s="51" customFormat="true" ht="17" customHeight="true" spans="1:13">
      <c r="A42" s="66">
        <v>32</v>
      </c>
      <c r="B42" s="80" t="s">
        <v>57</v>
      </c>
      <c r="C42" s="79">
        <v>2.3</v>
      </c>
      <c r="D42" s="77">
        <v>0.3423</v>
      </c>
      <c r="E42" s="91">
        <f t="shared" si="0"/>
        <v>0.148826086956522</v>
      </c>
      <c r="F42" s="92">
        <v>3260</v>
      </c>
      <c r="G42" s="92">
        <v>1000</v>
      </c>
      <c r="H42" s="92">
        <v>3260</v>
      </c>
      <c r="I42" s="92">
        <v>1000</v>
      </c>
      <c r="J42" s="93">
        <v>1</v>
      </c>
      <c r="K42" s="93">
        <v>1</v>
      </c>
      <c r="L42" s="100"/>
      <c r="M42" s="103"/>
    </row>
    <row r="43" s="51" customFormat="true" ht="17" customHeight="true" spans="1:13">
      <c r="A43" s="66">
        <v>33</v>
      </c>
      <c r="B43" s="80" t="s">
        <v>58</v>
      </c>
      <c r="C43" s="79">
        <v>3.9</v>
      </c>
      <c r="D43" s="77">
        <v>0.4557</v>
      </c>
      <c r="E43" s="91">
        <f t="shared" si="0"/>
        <v>0.116846153846154</v>
      </c>
      <c r="F43" s="92">
        <v>6650</v>
      </c>
      <c r="G43" s="92">
        <v>1800</v>
      </c>
      <c r="H43" s="92">
        <v>6650</v>
      </c>
      <c r="I43" s="92">
        <v>1800</v>
      </c>
      <c r="J43" s="93">
        <v>1</v>
      </c>
      <c r="K43" s="93">
        <v>1</v>
      </c>
      <c r="L43" s="100"/>
      <c r="M43" s="103"/>
    </row>
    <row r="44" ht="17" customHeight="true" spans="1:13">
      <c r="A44" s="66">
        <v>34</v>
      </c>
      <c r="B44" s="75" t="s">
        <v>59</v>
      </c>
      <c r="C44" s="76">
        <v>8.5</v>
      </c>
      <c r="D44" s="77">
        <v>0.642</v>
      </c>
      <c r="E44" s="91">
        <f t="shared" si="0"/>
        <v>0.0755294117647059</v>
      </c>
      <c r="F44" s="92">
        <v>100</v>
      </c>
      <c r="G44" s="92">
        <v>50</v>
      </c>
      <c r="H44" s="92">
        <v>100</v>
      </c>
      <c r="I44" s="92">
        <v>50</v>
      </c>
      <c r="J44" s="93">
        <v>1</v>
      </c>
      <c r="K44" s="93">
        <v>1</v>
      </c>
      <c r="L44" s="98"/>
      <c r="M44" s="102"/>
    </row>
    <row r="45" ht="17" customHeight="true" spans="1:13">
      <c r="A45" s="81" t="s">
        <v>60</v>
      </c>
      <c r="B45" s="1" t="s">
        <v>61</v>
      </c>
      <c r="C45" s="74">
        <v>54.6</v>
      </c>
      <c r="D45" s="72">
        <v>4.465541</v>
      </c>
      <c r="E45" s="88">
        <f t="shared" si="0"/>
        <v>0.0817864652014652</v>
      </c>
      <c r="F45" s="90">
        <v>81234.2</v>
      </c>
      <c r="G45" s="90">
        <v>15334</v>
      </c>
      <c r="H45" s="90">
        <v>81234.2</v>
      </c>
      <c r="I45" s="90">
        <v>15334</v>
      </c>
      <c r="J45" s="101">
        <v>1</v>
      </c>
      <c r="K45" s="99">
        <v>1</v>
      </c>
      <c r="L45" s="98"/>
      <c r="M45" s="102"/>
    </row>
    <row r="46" ht="17" customHeight="true" spans="1:13">
      <c r="A46" s="66">
        <v>35</v>
      </c>
      <c r="B46" s="66" t="s">
        <v>62</v>
      </c>
      <c r="C46" s="76">
        <v>4.7</v>
      </c>
      <c r="D46" s="77">
        <v>0.192</v>
      </c>
      <c r="E46" s="91">
        <f t="shared" si="0"/>
        <v>0.0408510638297872</v>
      </c>
      <c r="F46" s="93" t="s">
        <v>19</v>
      </c>
      <c r="G46" s="93" t="s">
        <v>19</v>
      </c>
      <c r="H46" s="93" t="s">
        <v>19</v>
      </c>
      <c r="I46" s="93" t="s">
        <v>19</v>
      </c>
      <c r="J46" s="93" t="s">
        <v>19</v>
      </c>
      <c r="K46" s="93" t="s">
        <v>19</v>
      </c>
      <c r="L46" s="98"/>
      <c r="M46" s="102"/>
    </row>
    <row r="47" ht="17" customHeight="true" spans="1:13">
      <c r="A47" s="66">
        <v>36</v>
      </c>
      <c r="B47" s="66" t="s">
        <v>63</v>
      </c>
      <c r="C47" s="76">
        <v>2</v>
      </c>
      <c r="D47" s="77">
        <v>0.234816</v>
      </c>
      <c r="E47" s="91">
        <f t="shared" si="0"/>
        <v>0.117408</v>
      </c>
      <c r="F47" s="92">
        <v>8858.42</v>
      </c>
      <c r="G47" s="92">
        <v>1600</v>
      </c>
      <c r="H47" s="92">
        <v>8858.42</v>
      </c>
      <c r="I47" s="92">
        <v>1600</v>
      </c>
      <c r="J47" s="93">
        <v>1</v>
      </c>
      <c r="K47" s="93">
        <v>1</v>
      </c>
      <c r="L47" s="98"/>
      <c r="M47" s="102"/>
    </row>
    <row r="48" ht="17" customHeight="true" spans="1:13">
      <c r="A48" s="80">
        <v>37</v>
      </c>
      <c r="B48" s="66" t="s">
        <v>64</v>
      </c>
      <c r="C48" s="76">
        <v>4.5</v>
      </c>
      <c r="D48" s="77">
        <v>0.393</v>
      </c>
      <c r="E48" s="91">
        <f t="shared" si="0"/>
        <v>0.0873333333333333</v>
      </c>
      <c r="F48" s="92">
        <v>85</v>
      </c>
      <c r="G48" s="92">
        <v>80</v>
      </c>
      <c r="H48" s="92">
        <v>85</v>
      </c>
      <c r="I48" s="92">
        <v>80</v>
      </c>
      <c r="J48" s="93">
        <v>1</v>
      </c>
      <c r="K48" s="93">
        <v>1</v>
      </c>
      <c r="L48" s="98"/>
      <c r="M48" s="102"/>
    </row>
    <row r="49" ht="17" customHeight="true" spans="1:13">
      <c r="A49" s="80">
        <v>38</v>
      </c>
      <c r="B49" s="66" t="s">
        <v>65</v>
      </c>
      <c r="C49" s="76">
        <v>15.6</v>
      </c>
      <c r="D49" s="77">
        <v>1.7879</v>
      </c>
      <c r="E49" s="91">
        <f t="shared" si="0"/>
        <v>0.114608974358974</v>
      </c>
      <c r="F49" s="92">
        <v>16526</v>
      </c>
      <c r="G49" s="92">
        <v>5300</v>
      </c>
      <c r="H49" s="92">
        <v>16526</v>
      </c>
      <c r="I49" s="92">
        <v>5300</v>
      </c>
      <c r="J49" s="93">
        <v>1</v>
      </c>
      <c r="K49" s="93">
        <v>1</v>
      </c>
      <c r="L49" s="98"/>
      <c r="M49" s="102"/>
    </row>
    <row r="50" s="51" customFormat="true" ht="17" customHeight="true" spans="1:13">
      <c r="A50" s="66">
        <v>39</v>
      </c>
      <c r="B50" s="78" t="s">
        <v>66</v>
      </c>
      <c r="C50" s="79">
        <v>4.1</v>
      </c>
      <c r="D50" s="77">
        <v>0.3</v>
      </c>
      <c r="E50" s="91">
        <f t="shared" si="0"/>
        <v>0.0731707317073171</v>
      </c>
      <c r="F50" s="92">
        <v>1965</v>
      </c>
      <c r="G50" s="92">
        <v>950</v>
      </c>
      <c r="H50" s="92">
        <v>1965</v>
      </c>
      <c r="I50" s="92">
        <v>950</v>
      </c>
      <c r="J50" s="93">
        <v>1</v>
      </c>
      <c r="K50" s="93">
        <v>1</v>
      </c>
      <c r="L50" s="100"/>
      <c r="M50" s="103"/>
    </row>
    <row r="51" s="51" customFormat="true" ht="17" customHeight="true" spans="1:13">
      <c r="A51" s="66">
        <v>40</v>
      </c>
      <c r="B51" s="78" t="s">
        <v>67</v>
      </c>
      <c r="C51" s="79">
        <v>4.3</v>
      </c>
      <c r="D51" s="77">
        <v>0.53695</v>
      </c>
      <c r="E51" s="91">
        <f t="shared" si="0"/>
        <v>0.124872093023256</v>
      </c>
      <c r="F51" s="92">
        <v>7265</v>
      </c>
      <c r="G51" s="92">
        <v>1790</v>
      </c>
      <c r="H51" s="92">
        <v>7265</v>
      </c>
      <c r="I51" s="92">
        <v>1790</v>
      </c>
      <c r="J51" s="93">
        <v>1</v>
      </c>
      <c r="K51" s="93">
        <v>1</v>
      </c>
      <c r="L51" s="100"/>
      <c r="M51" s="103"/>
    </row>
    <row r="52" ht="17" customHeight="true" spans="1:13">
      <c r="A52" s="66">
        <v>41</v>
      </c>
      <c r="B52" s="66" t="s">
        <v>68</v>
      </c>
      <c r="C52" s="76">
        <v>11.3</v>
      </c>
      <c r="D52" s="77">
        <v>0.58</v>
      </c>
      <c r="E52" s="91">
        <f t="shared" si="0"/>
        <v>0.0513274336283186</v>
      </c>
      <c r="F52" s="92">
        <v>43500</v>
      </c>
      <c r="G52" s="92">
        <v>4584</v>
      </c>
      <c r="H52" s="92">
        <v>43500</v>
      </c>
      <c r="I52" s="92">
        <v>4584</v>
      </c>
      <c r="J52" s="93">
        <v>1</v>
      </c>
      <c r="K52" s="93">
        <v>1</v>
      </c>
      <c r="L52" s="98"/>
      <c r="M52" s="102"/>
    </row>
    <row r="53" ht="17" customHeight="true" spans="1:13">
      <c r="A53" s="66">
        <v>42</v>
      </c>
      <c r="B53" s="66" t="s">
        <v>69</v>
      </c>
      <c r="C53" s="76">
        <v>8.2</v>
      </c>
      <c r="D53" s="77">
        <v>0.440875</v>
      </c>
      <c r="E53" s="91">
        <f t="shared" si="0"/>
        <v>0.053765243902439</v>
      </c>
      <c r="F53" s="92">
        <v>3034.78</v>
      </c>
      <c r="G53" s="92">
        <v>1030</v>
      </c>
      <c r="H53" s="92">
        <v>3034.78</v>
      </c>
      <c r="I53" s="92">
        <v>1030</v>
      </c>
      <c r="J53" s="93">
        <v>1</v>
      </c>
      <c r="K53" s="93">
        <v>1</v>
      </c>
      <c r="L53" s="98"/>
      <c r="M53" s="102"/>
    </row>
    <row r="54" ht="17" customHeight="true" spans="1:13">
      <c r="A54" s="81" t="s">
        <v>70</v>
      </c>
      <c r="B54" s="1" t="s">
        <v>71</v>
      </c>
      <c r="C54" s="74">
        <v>50.1</v>
      </c>
      <c r="D54" s="72">
        <v>5.513001</v>
      </c>
      <c r="E54" s="88">
        <f t="shared" si="0"/>
        <v>0.11003994011976</v>
      </c>
      <c r="F54" s="90">
        <v>71449.48</v>
      </c>
      <c r="G54" s="90">
        <v>16080</v>
      </c>
      <c r="H54" s="90">
        <v>71449.48</v>
      </c>
      <c r="I54" s="90">
        <v>16080</v>
      </c>
      <c r="J54" s="99">
        <v>1</v>
      </c>
      <c r="K54" s="99">
        <v>1</v>
      </c>
      <c r="L54" s="98"/>
      <c r="M54" s="102"/>
    </row>
    <row r="55" ht="17" customHeight="true" spans="1:13">
      <c r="A55" s="80">
        <v>43</v>
      </c>
      <c r="B55" s="66" t="s">
        <v>72</v>
      </c>
      <c r="C55" s="76">
        <v>11.3</v>
      </c>
      <c r="D55" s="77">
        <v>1.9228</v>
      </c>
      <c r="E55" s="91">
        <f t="shared" si="0"/>
        <v>0.170159292035398</v>
      </c>
      <c r="F55" s="93" t="s">
        <v>19</v>
      </c>
      <c r="G55" s="93" t="s">
        <v>19</v>
      </c>
      <c r="H55" s="93" t="s">
        <v>19</v>
      </c>
      <c r="I55" s="93" t="s">
        <v>19</v>
      </c>
      <c r="J55" s="93" t="s">
        <v>19</v>
      </c>
      <c r="K55" s="93" t="s">
        <v>19</v>
      </c>
      <c r="L55" s="98"/>
      <c r="M55" s="102"/>
    </row>
    <row r="56" ht="17" customHeight="true" spans="1:13">
      <c r="A56" s="66">
        <v>44</v>
      </c>
      <c r="B56" s="66" t="s">
        <v>73</v>
      </c>
      <c r="C56" s="76">
        <v>6.5</v>
      </c>
      <c r="D56" s="77">
        <v>0.396506</v>
      </c>
      <c r="E56" s="91">
        <f t="shared" si="0"/>
        <v>0.0610009230769231</v>
      </c>
      <c r="F56" s="92">
        <v>110</v>
      </c>
      <c r="G56" s="92">
        <v>70</v>
      </c>
      <c r="H56" s="92">
        <v>110</v>
      </c>
      <c r="I56" s="92">
        <v>70</v>
      </c>
      <c r="J56" s="93">
        <v>1</v>
      </c>
      <c r="K56" s="93">
        <v>1</v>
      </c>
      <c r="L56" s="98"/>
      <c r="M56" s="102"/>
    </row>
    <row r="57" s="51" customFormat="true" ht="17" customHeight="true" spans="1:13">
      <c r="A57" s="66">
        <v>45</v>
      </c>
      <c r="B57" s="80" t="s">
        <v>74</v>
      </c>
      <c r="C57" s="79">
        <v>6.6</v>
      </c>
      <c r="D57" s="77">
        <v>0.8345</v>
      </c>
      <c r="E57" s="91">
        <f t="shared" si="0"/>
        <v>0.126439393939394</v>
      </c>
      <c r="F57" s="92">
        <v>320</v>
      </c>
      <c r="G57" s="92">
        <v>90</v>
      </c>
      <c r="H57" s="92">
        <v>320</v>
      </c>
      <c r="I57" s="92">
        <v>90</v>
      </c>
      <c r="J57" s="93">
        <v>1</v>
      </c>
      <c r="K57" s="93">
        <v>1</v>
      </c>
      <c r="L57" s="100"/>
      <c r="M57" s="103"/>
    </row>
    <row r="58" ht="17" customHeight="true" spans="1:13">
      <c r="A58" s="66">
        <v>46</v>
      </c>
      <c r="B58" s="66" t="s">
        <v>75</v>
      </c>
      <c r="C58" s="76">
        <v>4.6</v>
      </c>
      <c r="D58" s="77">
        <v>0.1803</v>
      </c>
      <c r="E58" s="91">
        <f t="shared" si="0"/>
        <v>0.039195652173913</v>
      </c>
      <c r="F58" s="92">
        <v>35899</v>
      </c>
      <c r="G58" s="92">
        <v>5260</v>
      </c>
      <c r="H58" s="92">
        <v>35899</v>
      </c>
      <c r="I58" s="92">
        <v>5260</v>
      </c>
      <c r="J58" s="93">
        <v>1</v>
      </c>
      <c r="K58" s="93">
        <v>1</v>
      </c>
      <c r="L58" s="98"/>
      <c r="M58" s="102"/>
    </row>
    <row r="59" ht="17" customHeight="true" spans="1:13">
      <c r="A59" s="66">
        <v>47</v>
      </c>
      <c r="B59" s="66" t="s">
        <v>76</v>
      </c>
      <c r="C59" s="76">
        <v>7.3</v>
      </c>
      <c r="D59" s="77">
        <v>0.482095</v>
      </c>
      <c r="E59" s="91">
        <f t="shared" si="0"/>
        <v>0.0660404109589041</v>
      </c>
      <c r="F59" s="92">
        <v>21470.48</v>
      </c>
      <c r="G59" s="92">
        <v>5870</v>
      </c>
      <c r="H59" s="92">
        <v>21470.48</v>
      </c>
      <c r="I59" s="92">
        <v>5870</v>
      </c>
      <c r="J59" s="93">
        <v>1</v>
      </c>
      <c r="K59" s="93">
        <v>1</v>
      </c>
      <c r="L59" s="98"/>
      <c r="M59" s="102"/>
    </row>
    <row r="60" ht="17" customHeight="true" spans="1:13">
      <c r="A60" s="66">
        <v>48</v>
      </c>
      <c r="B60" s="66" t="s">
        <v>77</v>
      </c>
      <c r="C60" s="76">
        <v>13.9</v>
      </c>
      <c r="D60" s="77">
        <v>1.6968</v>
      </c>
      <c r="E60" s="91">
        <f t="shared" si="0"/>
        <v>0.122071942446043</v>
      </c>
      <c r="F60" s="92">
        <v>13650</v>
      </c>
      <c r="G60" s="92">
        <v>4790</v>
      </c>
      <c r="H60" s="92">
        <v>13650</v>
      </c>
      <c r="I60" s="92">
        <v>4790</v>
      </c>
      <c r="J60" s="93">
        <v>1</v>
      </c>
      <c r="K60" s="93">
        <v>1</v>
      </c>
      <c r="L60" s="98"/>
      <c r="M60" s="102"/>
    </row>
    <row r="61" ht="17" customHeight="true" spans="1:13">
      <c r="A61" s="81" t="s">
        <v>78</v>
      </c>
      <c r="B61" s="1" t="s">
        <v>79</v>
      </c>
      <c r="C61" s="74">
        <v>50.5</v>
      </c>
      <c r="D61" s="72">
        <v>6.323277</v>
      </c>
      <c r="E61" s="88">
        <f t="shared" si="0"/>
        <v>0.125213405940594</v>
      </c>
      <c r="F61" s="90">
        <v>44858.94</v>
      </c>
      <c r="G61" s="90">
        <v>6275</v>
      </c>
      <c r="H61" s="90">
        <v>44858.94</v>
      </c>
      <c r="I61" s="90">
        <v>6275</v>
      </c>
      <c r="J61" s="99">
        <v>1</v>
      </c>
      <c r="K61" s="99">
        <v>1</v>
      </c>
      <c r="L61" s="98"/>
      <c r="M61" s="102"/>
    </row>
    <row r="62" ht="17" customHeight="true" spans="1:13">
      <c r="A62" s="66">
        <v>49</v>
      </c>
      <c r="B62" s="66" t="s">
        <v>80</v>
      </c>
      <c r="C62" s="79">
        <v>0.5</v>
      </c>
      <c r="D62" s="77">
        <v>0</v>
      </c>
      <c r="E62" s="91">
        <f t="shared" si="0"/>
        <v>0</v>
      </c>
      <c r="F62" s="93" t="s">
        <v>19</v>
      </c>
      <c r="G62" s="93" t="s">
        <v>19</v>
      </c>
      <c r="H62" s="93" t="s">
        <v>19</v>
      </c>
      <c r="I62" s="93" t="s">
        <v>19</v>
      </c>
      <c r="J62" s="93" t="s">
        <v>19</v>
      </c>
      <c r="K62" s="93" t="s">
        <v>19</v>
      </c>
      <c r="L62" s="98"/>
      <c r="M62" s="102"/>
    </row>
    <row r="63" ht="17" customHeight="true" spans="1:13">
      <c r="A63" s="66">
        <v>50</v>
      </c>
      <c r="B63" s="66" t="s">
        <v>81</v>
      </c>
      <c r="C63" s="76">
        <v>17.4</v>
      </c>
      <c r="D63" s="77">
        <v>2.7827</v>
      </c>
      <c r="E63" s="91">
        <f t="shared" si="0"/>
        <v>0.159925287356322</v>
      </c>
      <c r="F63" s="92">
        <v>961</v>
      </c>
      <c r="G63" s="92">
        <v>260</v>
      </c>
      <c r="H63" s="92">
        <v>961</v>
      </c>
      <c r="I63" s="92">
        <v>260</v>
      </c>
      <c r="J63" s="93">
        <v>1</v>
      </c>
      <c r="K63" s="93">
        <v>1</v>
      </c>
      <c r="L63" s="98"/>
      <c r="M63" s="102"/>
    </row>
    <row r="64" ht="17" customHeight="true" spans="1:13">
      <c r="A64" s="66">
        <v>51</v>
      </c>
      <c r="B64" s="66" t="s">
        <v>82</v>
      </c>
      <c r="C64" s="76">
        <v>6.7</v>
      </c>
      <c r="D64" s="77">
        <v>1.155</v>
      </c>
      <c r="E64" s="91">
        <f t="shared" si="0"/>
        <v>0.172388059701493</v>
      </c>
      <c r="F64" s="92">
        <v>250</v>
      </c>
      <c r="G64" s="92">
        <v>60</v>
      </c>
      <c r="H64" s="92">
        <v>250</v>
      </c>
      <c r="I64" s="92">
        <v>60</v>
      </c>
      <c r="J64" s="93">
        <v>1</v>
      </c>
      <c r="K64" s="93">
        <v>1</v>
      </c>
      <c r="L64" s="98"/>
      <c r="M64" s="102"/>
    </row>
    <row r="65" ht="17" customHeight="true" spans="1:13">
      <c r="A65" s="66">
        <v>52</v>
      </c>
      <c r="B65" s="66" t="s">
        <v>83</v>
      </c>
      <c r="C65" s="76">
        <v>7.6</v>
      </c>
      <c r="D65" s="77">
        <v>0.872</v>
      </c>
      <c r="E65" s="91">
        <f t="shared" si="0"/>
        <v>0.114736842105263</v>
      </c>
      <c r="F65" s="92">
        <v>350</v>
      </c>
      <c r="G65" s="92">
        <v>80</v>
      </c>
      <c r="H65" s="92">
        <v>350</v>
      </c>
      <c r="I65" s="92">
        <v>80</v>
      </c>
      <c r="J65" s="93">
        <v>1</v>
      </c>
      <c r="K65" s="93">
        <v>1</v>
      </c>
      <c r="L65" s="98"/>
      <c r="M65" s="102"/>
    </row>
    <row r="66" ht="17" customHeight="true" spans="1:13">
      <c r="A66" s="66">
        <v>53</v>
      </c>
      <c r="B66" s="66" t="s">
        <v>84</v>
      </c>
      <c r="C66" s="76">
        <v>8.2</v>
      </c>
      <c r="D66" s="77">
        <v>1.0072</v>
      </c>
      <c r="E66" s="91">
        <f t="shared" si="0"/>
        <v>0.122829268292683</v>
      </c>
      <c r="F66" s="92">
        <v>34462.94</v>
      </c>
      <c r="G66" s="92">
        <v>3635</v>
      </c>
      <c r="H66" s="92">
        <v>34462.94</v>
      </c>
      <c r="I66" s="92">
        <v>3635</v>
      </c>
      <c r="J66" s="93">
        <v>1</v>
      </c>
      <c r="K66" s="93">
        <v>1</v>
      </c>
      <c r="L66" s="98"/>
      <c r="M66" s="102"/>
    </row>
    <row r="67" ht="17" customHeight="true" spans="1:13">
      <c r="A67" s="66">
        <v>54</v>
      </c>
      <c r="B67" s="66" t="s">
        <v>85</v>
      </c>
      <c r="C67" s="76">
        <v>6.1</v>
      </c>
      <c r="D67" s="77">
        <v>0.392877</v>
      </c>
      <c r="E67" s="91">
        <f t="shared" si="0"/>
        <v>0.0644060655737705</v>
      </c>
      <c r="F67" s="92">
        <v>5675</v>
      </c>
      <c r="G67" s="92">
        <v>1790</v>
      </c>
      <c r="H67" s="92">
        <v>5675</v>
      </c>
      <c r="I67" s="92">
        <v>1790</v>
      </c>
      <c r="J67" s="93">
        <v>1</v>
      </c>
      <c r="K67" s="93">
        <v>1</v>
      </c>
      <c r="L67" s="98"/>
      <c r="M67" s="102"/>
    </row>
    <row r="68" ht="17" customHeight="true" spans="1:13">
      <c r="A68" s="66">
        <v>55</v>
      </c>
      <c r="B68" s="66" t="s">
        <v>86</v>
      </c>
      <c r="C68" s="76">
        <v>4.1</v>
      </c>
      <c r="D68" s="77">
        <v>0.1135</v>
      </c>
      <c r="E68" s="91">
        <f t="shared" si="0"/>
        <v>0.0276829268292683</v>
      </c>
      <c r="F68" s="92">
        <v>3160</v>
      </c>
      <c r="G68" s="92">
        <v>450</v>
      </c>
      <c r="H68" s="92">
        <v>3160</v>
      </c>
      <c r="I68" s="92">
        <v>450</v>
      </c>
      <c r="J68" s="93">
        <v>1</v>
      </c>
      <c r="K68" s="93">
        <v>1</v>
      </c>
      <c r="L68" s="98"/>
      <c r="M68" s="102"/>
    </row>
    <row r="69" ht="17" customHeight="true" spans="1:13">
      <c r="A69" s="81" t="s">
        <v>87</v>
      </c>
      <c r="B69" s="1" t="s">
        <v>88</v>
      </c>
      <c r="C69" s="74">
        <v>44</v>
      </c>
      <c r="D69" s="72">
        <v>4.06871</v>
      </c>
      <c r="E69" s="88">
        <f t="shared" si="0"/>
        <v>0.0924706818181818</v>
      </c>
      <c r="F69" s="90">
        <v>57534.166</v>
      </c>
      <c r="G69" s="90">
        <v>13649</v>
      </c>
      <c r="H69" s="90">
        <v>57449.166</v>
      </c>
      <c r="I69" s="90">
        <v>13649</v>
      </c>
      <c r="J69" s="104">
        <v>0.998522616978579</v>
      </c>
      <c r="K69" s="99">
        <v>1</v>
      </c>
      <c r="L69" s="98"/>
      <c r="M69" s="102"/>
    </row>
    <row r="70" ht="17" customHeight="true" spans="1:13">
      <c r="A70" s="66">
        <v>56</v>
      </c>
      <c r="B70" s="66" t="s">
        <v>89</v>
      </c>
      <c r="C70" s="76">
        <v>1.3</v>
      </c>
      <c r="D70" s="77">
        <v>0.17108</v>
      </c>
      <c r="E70" s="91">
        <f t="shared" si="0"/>
        <v>0.1316</v>
      </c>
      <c r="F70" s="92">
        <v>5722.2</v>
      </c>
      <c r="G70" s="92">
        <v>2815</v>
      </c>
      <c r="H70" s="92">
        <v>5722.2</v>
      </c>
      <c r="I70" s="92">
        <v>2815</v>
      </c>
      <c r="J70" s="93">
        <v>1</v>
      </c>
      <c r="K70" s="93">
        <v>1</v>
      </c>
      <c r="L70" s="98"/>
      <c r="M70" s="102"/>
    </row>
    <row r="71" ht="17" customHeight="true" spans="1:13">
      <c r="A71" s="66">
        <v>57</v>
      </c>
      <c r="B71" s="66" t="s">
        <v>90</v>
      </c>
      <c r="C71" s="76">
        <v>5</v>
      </c>
      <c r="D71" s="77">
        <v>0.3752</v>
      </c>
      <c r="E71" s="91">
        <f t="shared" ref="E71:E115" si="1">D71/C71</f>
        <v>0.07504</v>
      </c>
      <c r="F71" s="92">
        <v>4900</v>
      </c>
      <c r="G71" s="92">
        <v>3100</v>
      </c>
      <c r="H71" s="92">
        <v>4900</v>
      </c>
      <c r="I71" s="92">
        <v>3100</v>
      </c>
      <c r="J71" s="93">
        <v>1</v>
      </c>
      <c r="K71" s="93">
        <v>1</v>
      </c>
      <c r="L71" s="98"/>
      <c r="M71" s="102"/>
    </row>
    <row r="72" ht="17" customHeight="true" spans="1:13">
      <c r="A72" s="66">
        <v>58</v>
      </c>
      <c r="B72" s="66" t="s">
        <v>91</v>
      </c>
      <c r="C72" s="76">
        <v>2.9</v>
      </c>
      <c r="D72" s="77">
        <v>0.0945</v>
      </c>
      <c r="E72" s="91">
        <f t="shared" si="1"/>
        <v>0.0325862068965517</v>
      </c>
      <c r="F72" s="92">
        <v>342.966</v>
      </c>
      <c r="G72" s="92">
        <v>70</v>
      </c>
      <c r="H72" s="92">
        <v>342.966</v>
      </c>
      <c r="I72" s="92">
        <v>70</v>
      </c>
      <c r="J72" s="93">
        <v>1</v>
      </c>
      <c r="K72" s="93">
        <v>1</v>
      </c>
      <c r="L72" s="98"/>
      <c r="M72" s="102"/>
    </row>
    <row r="73" ht="17" customHeight="true" spans="1:13">
      <c r="A73" s="66">
        <v>59</v>
      </c>
      <c r="B73" s="66" t="s">
        <v>92</v>
      </c>
      <c r="C73" s="76">
        <v>4.8</v>
      </c>
      <c r="D73" s="77">
        <v>0.494</v>
      </c>
      <c r="E73" s="91">
        <f t="shared" si="1"/>
        <v>0.102916666666667</v>
      </c>
      <c r="F73" s="92">
        <v>685</v>
      </c>
      <c r="G73" s="92">
        <v>236</v>
      </c>
      <c r="H73" s="92">
        <v>600</v>
      </c>
      <c r="I73" s="92">
        <v>236</v>
      </c>
      <c r="J73" s="93">
        <v>0.875912408759124</v>
      </c>
      <c r="K73" s="93">
        <v>1</v>
      </c>
      <c r="L73" s="98"/>
      <c r="M73" s="102"/>
    </row>
    <row r="74" ht="17" customHeight="true" spans="1:13">
      <c r="A74" s="66">
        <v>60</v>
      </c>
      <c r="B74" s="66" t="s">
        <v>93</v>
      </c>
      <c r="C74" s="76">
        <v>4.7</v>
      </c>
      <c r="D74" s="77">
        <v>0.147</v>
      </c>
      <c r="E74" s="91">
        <f t="shared" si="1"/>
        <v>0.0312765957446808</v>
      </c>
      <c r="F74" s="92">
        <v>1070</v>
      </c>
      <c r="G74" s="92">
        <v>870</v>
      </c>
      <c r="H74" s="92">
        <v>1070</v>
      </c>
      <c r="I74" s="92">
        <v>870</v>
      </c>
      <c r="J74" s="93">
        <v>1</v>
      </c>
      <c r="K74" s="93">
        <v>1</v>
      </c>
      <c r="L74" s="98"/>
      <c r="M74" s="102"/>
    </row>
    <row r="75" ht="17" customHeight="true" spans="1:13">
      <c r="A75" s="66">
        <v>61</v>
      </c>
      <c r="B75" s="66" t="s">
        <v>94</v>
      </c>
      <c r="C75" s="76">
        <v>8</v>
      </c>
      <c r="D75" s="77">
        <v>1.029</v>
      </c>
      <c r="E75" s="91">
        <f t="shared" si="1"/>
        <v>0.128625</v>
      </c>
      <c r="F75" s="92">
        <v>35070</v>
      </c>
      <c r="G75" s="92">
        <v>2190</v>
      </c>
      <c r="H75" s="92">
        <v>35070</v>
      </c>
      <c r="I75" s="92">
        <v>2190</v>
      </c>
      <c r="J75" s="93">
        <v>1</v>
      </c>
      <c r="K75" s="93">
        <v>1</v>
      </c>
      <c r="L75" s="98"/>
      <c r="M75" s="102"/>
    </row>
    <row r="76" ht="17" customHeight="true" spans="1:13">
      <c r="A76" s="66">
        <v>62</v>
      </c>
      <c r="B76" s="66" t="s">
        <v>95</v>
      </c>
      <c r="C76" s="76">
        <v>7.1</v>
      </c>
      <c r="D76" s="77">
        <v>0.695</v>
      </c>
      <c r="E76" s="91">
        <f t="shared" si="1"/>
        <v>0.097887323943662</v>
      </c>
      <c r="F76" s="92">
        <v>1450</v>
      </c>
      <c r="G76" s="92">
        <v>427</v>
      </c>
      <c r="H76" s="92">
        <v>1450</v>
      </c>
      <c r="I76" s="92">
        <v>427</v>
      </c>
      <c r="J76" s="93">
        <v>1</v>
      </c>
      <c r="K76" s="93">
        <v>1</v>
      </c>
      <c r="L76" s="98"/>
      <c r="M76" s="102"/>
    </row>
    <row r="77" ht="17" customHeight="true" spans="1:13">
      <c r="A77" s="66">
        <v>63</v>
      </c>
      <c r="B77" s="66" t="s">
        <v>96</v>
      </c>
      <c r="C77" s="76">
        <v>2.6</v>
      </c>
      <c r="D77" s="77">
        <v>0.26303</v>
      </c>
      <c r="E77" s="91">
        <f t="shared" si="1"/>
        <v>0.101165384615385</v>
      </c>
      <c r="F77" s="92">
        <v>1920</v>
      </c>
      <c r="G77" s="92">
        <v>990</v>
      </c>
      <c r="H77" s="92">
        <v>1920</v>
      </c>
      <c r="I77" s="92">
        <v>990</v>
      </c>
      <c r="J77" s="93">
        <v>1</v>
      </c>
      <c r="K77" s="93">
        <v>1</v>
      </c>
      <c r="L77" s="98"/>
      <c r="M77" s="102"/>
    </row>
    <row r="78" ht="17" customHeight="true" spans="1:13">
      <c r="A78" s="66">
        <v>64</v>
      </c>
      <c r="B78" s="66" t="s">
        <v>97</v>
      </c>
      <c r="C78" s="76">
        <v>2.9</v>
      </c>
      <c r="D78" s="77">
        <v>0.2865</v>
      </c>
      <c r="E78" s="91">
        <f t="shared" si="1"/>
        <v>0.0987931034482759</v>
      </c>
      <c r="F78" s="92">
        <v>4934</v>
      </c>
      <c r="G78" s="92">
        <v>1831</v>
      </c>
      <c r="H78" s="92">
        <v>4934</v>
      </c>
      <c r="I78" s="92">
        <v>1831</v>
      </c>
      <c r="J78" s="93">
        <v>1</v>
      </c>
      <c r="K78" s="93">
        <v>1</v>
      </c>
      <c r="L78" s="98"/>
      <c r="M78" s="102"/>
    </row>
    <row r="79" ht="17" customHeight="true" spans="1:13">
      <c r="A79" s="66">
        <v>65</v>
      </c>
      <c r="B79" s="80" t="s">
        <v>98</v>
      </c>
      <c r="C79" s="76">
        <v>4.7</v>
      </c>
      <c r="D79" s="77">
        <v>0.5134</v>
      </c>
      <c r="E79" s="91">
        <f t="shared" si="1"/>
        <v>0.109234042553191</v>
      </c>
      <c r="F79" s="92">
        <v>1440</v>
      </c>
      <c r="G79" s="92">
        <v>1120</v>
      </c>
      <c r="H79" s="92">
        <v>1440</v>
      </c>
      <c r="I79" s="92">
        <v>1120</v>
      </c>
      <c r="J79" s="93">
        <v>1</v>
      </c>
      <c r="K79" s="93">
        <v>1</v>
      </c>
      <c r="L79" s="98"/>
      <c r="M79" s="102"/>
    </row>
    <row r="80" ht="17" customHeight="true" spans="1:13">
      <c r="A80" s="73" t="s">
        <v>99</v>
      </c>
      <c r="B80" s="1" t="s">
        <v>100</v>
      </c>
      <c r="C80" s="74">
        <v>55.2</v>
      </c>
      <c r="D80" s="72">
        <v>5.5902</v>
      </c>
      <c r="E80" s="88">
        <f t="shared" si="1"/>
        <v>0.101271739130435</v>
      </c>
      <c r="F80" s="90">
        <v>223302.5</v>
      </c>
      <c r="G80" s="90">
        <v>56960</v>
      </c>
      <c r="H80" s="90">
        <v>223302.5</v>
      </c>
      <c r="I80" s="90">
        <v>56960</v>
      </c>
      <c r="J80" s="99">
        <v>1</v>
      </c>
      <c r="K80" s="99">
        <v>1</v>
      </c>
      <c r="L80" s="98"/>
      <c r="M80" s="102"/>
    </row>
    <row r="81" ht="17" customHeight="true" spans="1:13">
      <c r="A81" s="66">
        <v>66</v>
      </c>
      <c r="B81" s="66" t="s">
        <v>101</v>
      </c>
      <c r="C81" s="76">
        <v>9.6</v>
      </c>
      <c r="D81" s="77">
        <v>0.7743</v>
      </c>
      <c r="E81" s="91">
        <f t="shared" si="1"/>
        <v>0.08065625</v>
      </c>
      <c r="F81" s="92">
        <v>13200</v>
      </c>
      <c r="G81" s="92">
        <v>8200</v>
      </c>
      <c r="H81" s="92">
        <v>13200</v>
      </c>
      <c r="I81" s="92">
        <v>8200</v>
      </c>
      <c r="J81" s="93">
        <v>1</v>
      </c>
      <c r="K81" s="93">
        <v>1</v>
      </c>
      <c r="L81" s="98"/>
      <c r="M81" s="102"/>
    </row>
    <row r="82" ht="17" customHeight="true" spans="1:13">
      <c r="A82" s="66">
        <v>67</v>
      </c>
      <c r="B82" s="66" t="s">
        <v>102</v>
      </c>
      <c r="C82" s="76">
        <v>9.3</v>
      </c>
      <c r="D82" s="77">
        <v>0.3555</v>
      </c>
      <c r="E82" s="91">
        <f t="shared" si="1"/>
        <v>0.0382258064516129</v>
      </c>
      <c r="F82" s="92">
        <v>70</v>
      </c>
      <c r="G82" s="92">
        <v>70</v>
      </c>
      <c r="H82" s="92">
        <v>70</v>
      </c>
      <c r="I82" s="92">
        <v>70</v>
      </c>
      <c r="J82" s="93">
        <v>1</v>
      </c>
      <c r="K82" s="93">
        <v>1</v>
      </c>
      <c r="L82" s="98"/>
      <c r="M82" s="102"/>
    </row>
    <row r="83" ht="17" customHeight="true" spans="1:13">
      <c r="A83" s="66">
        <v>68</v>
      </c>
      <c r="B83" s="66" t="s">
        <v>103</v>
      </c>
      <c r="C83" s="76">
        <v>5.1</v>
      </c>
      <c r="D83" s="77">
        <v>0.4856</v>
      </c>
      <c r="E83" s="91">
        <f t="shared" si="1"/>
        <v>0.0952156862745098</v>
      </c>
      <c r="F83" s="92">
        <v>6180</v>
      </c>
      <c r="G83" s="92">
        <v>1180</v>
      </c>
      <c r="H83" s="92">
        <v>6180</v>
      </c>
      <c r="I83" s="92">
        <v>1180</v>
      </c>
      <c r="J83" s="93">
        <v>1</v>
      </c>
      <c r="K83" s="93">
        <v>1</v>
      </c>
      <c r="L83" s="98"/>
      <c r="M83" s="102"/>
    </row>
    <row r="84" ht="17" customHeight="true" spans="1:13">
      <c r="A84" s="66">
        <v>69</v>
      </c>
      <c r="B84" s="66" t="s">
        <v>104</v>
      </c>
      <c r="C84" s="76">
        <v>5.5</v>
      </c>
      <c r="D84" s="77">
        <v>0.7236</v>
      </c>
      <c r="E84" s="91">
        <f t="shared" si="1"/>
        <v>0.131563636363636</v>
      </c>
      <c r="F84" s="92">
        <v>23635.5</v>
      </c>
      <c r="G84" s="92">
        <v>2290</v>
      </c>
      <c r="H84" s="92">
        <v>23635.5</v>
      </c>
      <c r="I84" s="92">
        <v>2290</v>
      </c>
      <c r="J84" s="93">
        <v>1</v>
      </c>
      <c r="K84" s="93">
        <v>1</v>
      </c>
      <c r="L84" s="98"/>
      <c r="M84" s="102"/>
    </row>
    <row r="85" ht="17" customHeight="true" spans="1:13">
      <c r="A85" s="66">
        <v>70</v>
      </c>
      <c r="B85" s="66" t="s">
        <v>105</v>
      </c>
      <c r="C85" s="76">
        <v>5.6</v>
      </c>
      <c r="D85" s="77">
        <v>1.05</v>
      </c>
      <c r="E85" s="91">
        <f t="shared" si="1"/>
        <v>0.1875</v>
      </c>
      <c r="F85" s="92">
        <v>8552</v>
      </c>
      <c r="G85" s="92">
        <v>1830</v>
      </c>
      <c r="H85" s="92">
        <v>8552</v>
      </c>
      <c r="I85" s="92">
        <v>1830</v>
      </c>
      <c r="J85" s="93">
        <v>1</v>
      </c>
      <c r="K85" s="93">
        <v>1</v>
      </c>
      <c r="L85" s="98"/>
      <c r="M85" s="102"/>
    </row>
    <row r="86" ht="17" customHeight="true" spans="1:13">
      <c r="A86" s="80">
        <v>71</v>
      </c>
      <c r="B86" s="66" t="s">
        <v>106</v>
      </c>
      <c r="C86" s="76">
        <v>4.1</v>
      </c>
      <c r="D86" s="77">
        <v>0.547</v>
      </c>
      <c r="E86" s="91">
        <f t="shared" si="1"/>
        <v>0.133414634146341</v>
      </c>
      <c r="F86" s="92">
        <v>8070</v>
      </c>
      <c r="G86" s="92">
        <v>1320</v>
      </c>
      <c r="H86" s="92">
        <v>8070</v>
      </c>
      <c r="I86" s="92">
        <v>1320</v>
      </c>
      <c r="J86" s="93">
        <v>1</v>
      </c>
      <c r="K86" s="93">
        <v>1</v>
      </c>
      <c r="L86" s="98"/>
      <c r="M86" s="102"/>
    </row>
    <row r="87" ht="17" customHeight="true" spans="1:13">
      <c r="A87" s="66">
        <v>72</v>
      </c>
      <c r="B87" s="66" t="s">
        <v>107</v>
      </c>
      <c r="C87" s="76">
        <v>16</v>
      </c>
      <c r="D87" s="77">
        <v>1.6542</v>
      </c>
      <c r="E87" s="91">
        <f t="shared" si="1"/>
        <v>0.1033875</v>
      </c>
      <c r="F87" s="92">
        <v>163595</v>
      </c>
      <c r="G87" s="92">
        <v>42070</v>
      </c>
      <c r="H87" s="92">
        <v>163595</v>
      </c>
      <c r="I87" s="92">
        <v>42070</v>
      </c>
      <c r="J87" s="93">
        <v>1</v>
      </c>
      <c r="K87" s="93">
        <v>1</v>
      </c>
      <c r="L87" s="98"/>
      <c r="M87" s="102"/>
    </row>
    <row r="88" ht="17" customHeight="true" spans="1:13">
      <c r="A88" s="81" t="s">
        <v>108</v>
      </c>
      <c r="B88" s="1" t="s">
        <v>109</v>
      </c>
      <c r="C88" s="74">
        <v>26.8</v>
      </c>
      <c r="D88" s="72">
        <v>1.7492</v>
      </c>
      <c r="E88" s="88">
        <f t="shared" si="1"/>
        <v>0.0652686567164179</v>
      </c>
      <c r="F88" s="90">
        <v>5969.3</v>
      </c>
      <c r="G88" s="90">
        <v>2270</v>
      </c>
      <c r="H88" s="90">
        <v>5969.3</v>
      </c>
      <c r="I88" s="90">
        <v>2270</v>
      </c>
      <c r="J88" s="99">
        <v>1</v>
      </c>
      <c r="K88" s="99">
        <v>1</v>
      </c>
      <c r="L88" s="98"/>
      <c r="M88" s="102"/>
    </row>
    <row r="89" s="51" customFormat="true" ht="17" customHeight="true" spans="1:13">
      <c r="A89" s="66">
        <v>73</v>
      </c>
      <c r="B89" s="80" t="s">
        <v>110</v>
      </c>
      <c r="C89" s="79">
        <v>3.1</v>
      </c>
      <c r="D89" s="77">
        <v>0.2447</v>
      </c>
      <c r="E89" s="91">
        <f t="shared" si="1"/>
        <v>0.0789354838709677</v>
      </c>
      <c r="F89" s="92">
        <v>362</v>
      </c>
      <c r="G89" s="92">
        <v>130</v>
      </c>
      <c r="H89" s="92">
        <v>362</v>
      </c>
      <c r="I89" s="92">
        <v>130</v>
      </c>
      <c r="J89" s="93">
        <v>1</v>
      </c>
      <c r="K89" s="93">
        <v>1</v>
      </c>
      <c r="L89" s="100"/>
      <c r="M89" s="103"/>
    </row>
    <row r="90" ht="17" customHeight="true" spans="1:13">
      <c r="A90" s="66">
        <v>74</v>
      </c>
      <c r="B90" s="66" t="s">
        <v>111</v>
      </c>
      <c r="C90" s="76">
        <v>9.2</v>
      </c>
      <c r="D90" s="77">
        <v>1.082</v>
      </c>
      <c r="E90" s="91">
        <f t="shared" si="1"/>
        <v>0.117608695652174</v>
      </c>
      <c r="F90" s="92">
        <v>3160</v>
      </c>
      <c r="G90" s="92">
        <v>1470</v>
      </c>
      <c r="H90" s="92">
        <v>3160</v>
      </c>
      <c r="I90" s="92">
        <v>1470</v>
      </c>
      <c r="J90" s="93">
        <v>1</v>
      </c>
      <c r="K90" s="93">
        <v>1</v>
      </c>
      <c r="L90" s="98"/>
      <c r="M90" s="102"/>
    </row>
    <row r="91" ht="17" customHeight="true" spans="1:13">
      <c r="A91" s="66">
        <v>75</v>
      </c>
      <c r="B91" s="66" t="s">
        <v>112</v>
      </c>
      <c r="C91" s="76">
        <v>4.3</v>
      </c>
      <c r="D91" s="77">
        <v>0.3145</v>
      </c>
      <c r="E91" s="91">
        <f t="shared" si="1"/>
        <v>0.0731395348837209</v>
      </c>
      <c r="F91" s="92">
        <v>936</v>
      </c>
      <c r="G91" s="92">
        <v>240</v>
      </c>
      <c r="H91" s="92">
        <v>936</v>
      </c>
      <c r="I91" s="92">
        <v>240</v>
      </c>
      <c r="J91" s="93">
        <v>1</v>
      </c>
      <c r="K91" s="93">
        <v>1</v>
      </c>
      <c r="L91" s="98"/>
      <c r="M91" s="102"/>
    </row>
    <row r="92" ht="17" customHeight="true" spans="1:13">
      <c r="A92" s="66">
        <v>76</v>
      </c>
      <c r="B92" s="66" t="s">
        <v>113</v>
      </c>
      <c r="C92" s="76">
        <v>5.7</v>
      </c>
      <c r="D92" s="77">
        <v>0.053</v>
      </c>
      <c r="E92" s="91">
        <f t="shared" si="1"/>
        <v>0.00929824561403509</v>
      </c>
      <c r="F92" s="92">
        <v>1511.3</v>
      </c>
      <c r="G92" s="92">
        <v>430</v>
      </c>
      <c r="H92" s="92">
        <v>1511.3</v>
      </c>
      <c r="I92" s="92">
        <v>430</v>
      </c>
      <c r="J92" s="93">
        <v>1</v>
      </c>
      <c r="K92" s="93">
        <v>1</v>
      </c>
      <c r="L92" s="98"/>
      <c r="M92" s="102"/>
    </row>
    <row r="93" ht="17" customHeight="true" spans="1:13">
      <c r="A93" s="66">
        <v>77</v>
      </c>
      <c r="B93" s="66" t="s">
        <v>114</v>
      </c>
      <c r="C93" s="76">
        <v>4.6</v>
      </c>
      <c r="D93" s="77">
        <v>0.055</v>
      </c>
      <c r="E93" s="91">
        <f t="shared" si="1"/>
        <v>0.0119565217391304</v>
      </c>
      <c r="F93" s="93" t="s">
        <v>19</v>
      </c>
      <c r="G93" s="93" t="s">
        <v>19</v>
      </c>
      <c r="H93" s="93" t="s">
        <v>19</v>
      </c>
      <c r="I93" s="93" t="s">
        <v>19</v>
      </c>
      <c r="J93" s="93" t="s">
        <v>19</v>
      </c>
      <c r="K93" s="93" t="s">
        <v>19</v>
      </c>
      <c r="L93" s="98"/>
      <c r="M93" s="102"/>
    </row>
    <row r="94" ht="17" customHeight="true" spans="1:13">
      <c r="A94" s="81" t="s">
        <v>115</v>
      </c>
      <c r="B94" s="1" t="s">
        <v>116</v>
      </c>
      <c r="C94" s="74">
        <v>53.5</v>
      </c>
      <c r="D94" s="72">
        <v>5.192077</v>
      </c>
      <c r="E94" s="88">
        <f t="shared" si="1"/>
        <v>0.0970481682242991</v>
      </c>
      <c r="F94" s="90">
        <v>28890.97</v>
      </c>
      <c r="G94" s="90">
        <v>12895</v>
      </c>
      <c r="H94" s="90">
        <v>28890.97</v>
      </c>
      <c r="I94" s="90">
        <v>12895</v>
      </c>
      <c r="J94" s="99">
        <v>1</v>
      </c>
      <c r="K94" s="99">
        <v>1</v>
      </c>
      <c r="L94" s="98"/>
      <c r="M94" s="102"/>
    </row>
    <row r="95" ht="17" customHeight="true" spans="1:13">
      <c r="A95" s="66">
        <v>78</v>
      </c>
      <c r="B95" s="66" t="s">
        <v>117</v>
      </c>
      <c r="C95" s="79">
        <v>7.5</v>
      </c>
      <c r="D95" s="77">
        <v>0.8323</v>
      </c>
      <c r="E95" s="91">
        <f t="shared" si="1"/>
        <v>0.110973333333333</v>
      </c>
      <c r="F95" s="93" t="s">
        <v>19</v>
      </c>
      <c r="G95" s="93" t="s">
        <v>19</v>
      </c>
      <c r="H95" s="93" t="s">
        <v>19</v>
      </c>
      <c r="I95" s="93" t="s">
        <v>19</v>
      </c>
      <c r="J95" s="93" t="s">
        <v>19</v>
      </c>
      <c r="K95" s="93" t="s">
        <v>19</v>
      </c>
      <c r="L95" s="98"/>
      <c r="M95" s="102"/>
    </row>
    <row r="96" ht="17" customHeight="true" spans="1:13">
      <c r="A96" s="66">
        <v>79</v>
      </c>
      <c r="B96" s="66" t="s">
        <v>118</v>
      </c>
      <c r="C96" s="76">
        <v>4.1</v>
      </c>
      <c r="D96" s="77">
        <v>0.2731</v>
      </c>
      <c r="E96" s="91">
        <f t="shared" si="1"/>
        <v>0.066609756097561</v>
      </c>
      <c r="F96" s="92">
        <v>54</v>
      </c>
      <c r="G96" s="92">
        <v>50</v>
      </c>
      <c r="H96" s="92">
        <v>54</v>
      </c>
      <c r="I96" s="92">
        <v>50</v>
      </c>
      <c r="J96" s="93">
        <v>1</v>
      </c>
      <c r="K96" s="93">
        <v>1</v>
      </c>
      <c r="L96" s="98"/>
      <c r="M96" s="102"/>
    </row>
    <row r="97" ht="17" customHeight="true" spans="1:13">
      <c r="A97" s="66">
        <v>80</v>
      </c>
      <c r="B97" s="66" t="s">
        <v>119</v>
      </c>
      <c r="C97" s="76">
        <v>6.5</v>
      </c>
      <c r="D97" s="77">
        <v>0.3881</v>
      </c>
      <c r="E97" s="91">
        <f t="shared" si="1"/>
        <v>0.0597076923076923</v>
      </c>
      <c r="F97" s="92">
        <v>1000</v>
      </c>
      <c r="G97" s="92">
        <v>630</v>
      </c>
      <c r="H97" s="92">
        <v>1000</v>
      </c>
      <c r="I97" s="92">
        <v>630</v>
      </c>
      <c r="J97" s="93">
        <v>1</v>
      </c>
      <c r="K97" s="93">
        <v>1</v>
      </c>
      <c r="L97" s="98"/>
      <c r="M97" s="102"/>
    </row>
    <row r="98" ht="17" customHeight="true" spans="1:13">
      <c r="A98" s="66">
        <v>81</v>
      </c>
      <c r="B98" s="66" t="s">
        <v>120</v>
      </c>
      <c r="C98" s="76">
        <v>2.6</v>
      </c>
      <c r="D98" s="77">
        <v>0.3741</v>
      </c>
      <c r="E98" s="91">
        <f t="shared" si="1"/>
        <v>0.143884615384615</v>
      </c>
      <c r="F98" s="92">
        <v>8690</v>
      </c>
      <c r="G98" s="92">
        <v>3365</v>
      </c>
      <c r="H98" s="92">
        <v>8690</v>
      </c>
      <c r="I98" s="92">
        <v>3365</v>
      </c>
      <c r="J98" s="93">
        <v>1</v>
      </c>
      <c r="K98" s="93">
        <v>1</v>
      </c>
      <c r="L98" s="98"/>
      <c r="M98" s="102"/>
    </row>
    <row r="99" ht="17" customHeight="true" spans="1:13">
      <c r="A99" s="66">
        <v>82</v>
      </c>
      <c r="B99" s="66" t="s">
        <v>121</v>
      </c>
      <c r="C99" s="76">
        <v>5.4</v>
      </c>
      <c r="D99" s="77">
        <v>0.2041</v>
      </c>
      <c r="E99" s="91">
        <f t="shared" si="1"/>
        <v>0.0377962962962963</v>
      </c>
      <c r="F99" s="92">
        <v>517</v>
      </c>
      <c r="G99" s="92">
        <v>70</v>
      </c>
      <c r="H99" s="92">
        <v>517</v>
      </c>
      <c r="I99" s="92">
        <v>70</v>
      </c>
      <c r="J99" s="93">
        <v>1</v>
      </c>
      <c r="K99" s="93">
        <v>1</v>
      </c>
      <c r="L99" s="98"/>
      <c r="M99" s="102"/>
    </row>
    <row r="100" ht="17" customHeight="true" spans="1:13">
      <c r="A100" s="66">
        <v>83</v>
      </c>
      <c r="B100" s="66" t="s">
        <v>122</v>
      </c>
      <c r="C100" s="76">
        <v>6</v>
      </c>
      <c r="D100" s="77">
        <v>0.6045</v>
      </c>
      <c r="E100" s="91">
        <f t="shared" si="1"/>
        <v>0.10075</v>
      </c>
      <c r="F100" s="92">
        <v>7151</v>
      </c>
      <c r="G100" s="92">
        <v>1230</v>
      </c>
      <c r="H100" s="92">
        <v>7151</v>
      </c>
      <c r="I100" s="92">
        <v>1230</v>
      </c>
      <c r="J100" s="93">
        <v>1</v>
      </c>
      <c r="K100" s="93">
        <v>1</v>
      </c>
      <c r="L100" s="98"/>
      <c r="M100" s="102"/>
    </row>
    <row r="101" ht="17" customHeight="true" spans="1:13">
      <c r="A101" s="66">
        <v>84</v>
      </c>
      <c r="B101" s="66" t="s">
        <v>123</v>
      </c>
      <c r="C101" s="76">
        <v>6.6</v>
      </c>
      <c r="D101" s="77">
        <v>0.93625</v>
      </c>
      <c r="E101" s="91">
        <f t="shared" si="1"/>
        <v>0.141856060606061</v>
      </c>
      <c r="F101" s="92">
        <v>60</v>
      </c>
      <c r="G101" s="92">
        <v>40</v>
      </c>
      <c r="H101" s="92">
        <v>60</v>
      </c>
      <c r="I101" s="92">
        <v>40</v>
      </c>
      <c r="J101" s="93">
        <v>1</v>
      </c>
      <c r="K101" s="93">
        <v>1</v>
      </c>
      <c r="L101" s="98"/>
      <c r="M101" s="102"/>
    </row>
    <row r="102" ht="17" customHeight="true" spans="1:13">
      <c r="A102" s="66">
        <v>85</v>
      </c>
      <c r="B102" s="66" t="s">
        <v>124</v>
      </c>
      <c r="C102" s="76">
        <v>4.3</v>
      </c>
      <c r="D102" s="77">
        <v>0.6048</v>
      </c>
      <c r="E102" s="91">
        <f t="shared" si="1"/>
        <v>0.140651162790698</v>
      </c>
      <c r="F102" s="92">
        <v>150</v>
      </c>
      <c r="G102" s="92">
        <v>70</v>
      </c>
      <c r="H102" s="92">
        <v>150</v>
      </c>
      <c r="I102" s="92">
        <v>70</v>
      </c>
      <c r="J102" s="93">
        <v>1</v>
      </c>
      <c r="K102" s="93">
        <v>1</v>
      </c>
      <c r="L102" s="98"/>
      <c r="M102" s="102"/>
    </row>
    <row r="103" ht="17" customHeight="true" spans="1:13">
      <c r="A103" s="66">
        <v>86</v>
      </c>
      <c r="B103" s="66" t="s">
        <v>125</v>
      </c>
      <c r="C103" s="79">
        <v>7.1</v>
      </c>
      <c r="D103" s="77">
        <v>0.66048</v>
      </c>
      <c r="E103" s="91">
        <f t="shared" si="1"/>
        <v>0.0930253521126761</v>
      </c>
      <c r="F103" s="92">
        <v>11198.97</v>
      </c>
      <c r="G103" s="92">
        <v>7370</v>
      </c>
      <c r="H103" s="92">
        <v>11198.97</v>
      </c>
      <c r="I103" s="92">
        <v>7370</v>
      </c>
      <c r="J103" s="93">
        <v>1</v>
      </c>
      <c r="K103" s="93">
        <v>1</v>
      </c>
      <c r="L103" s="98"/>
      <c r="M103" s="102"/>
    </row>
    <row r="104" ht="17" customHeight="true" spans="1:13">
      <c r="A104" s="66">
        <v>87</v>
      </c>
      <c r="B104" s="66" t="s">
        <v>126</v>
      </c>
      <c r="C104" s="76">
        <v>3.3</v>
      </c>
      <c r="D104" s="77">
        <v>0.314347</v>
      </c>
      <c r="E104" s="91">
        <f t="shared" si="1"/>
        <v>0.0952566666666667</v>
      </c>
      <c r="F104" s="92">
        <v>70</v>
      </c>
      <c r="G104" s="92">
        <v>70</v>
      </c>
      <c r="H104" s="92">
        <v>70</v>
      </c>
      <c r="I104" s="92">
        <v>70</v>
      </c>
      <c r="J104" s="93">
        <v>1</v>
      </c>
      <c r="K104" s="93">
        <v>1</v>
      </c>
      <c r="L104" s="98"/>
      <c r="M104" s="102"/>
    </row>
    <row r="105" ht="17" customHeight="true" spans="1:13">
      <c r="A105" s="81" t="s">
        <v>127</v>
      </c>
      <c r="B105" s="1" t="s">
        <v>128</v>
      </c>
      <c r="C105" s="74">
        <v>50</v>
      </c>
      <c r="D105" s="72">
        <v>6.7548</v>
      </c>
      <c r="E105" s="88">
        <f t="shared" si="1"/>
        <v>0.135096</v>
      </c>
      <c r="F105" s="90">
        <v>67361</v>
      </c>
      <c r="G105" s="90">
        <v>17624</v>
      </c>
      <c r="H105" s="90">
        <v>67361</v>
      </c>
      <c r="I105" s="90">
        <v>17624</v>
      </c>
      <c r="J105" s="99">
        <v>1</v>
      </c>
      <c r="K105" s="99">
        <v>1</v>
      </c>
      <c r="L105" s="98"/>
      <c r="M105" s="102"/>
    </row>
    <row r="106" ht="17" customHeight="true" spans="1:13">
      <c r="A106" s="66">
        <v>88</v>
      </c>
      <c r="B106" s="66" t="s">
        <v>129</v>
      </c>
      <c r="C106" s="76">
        <v>7.2</v>
      </c>
      <c r="D106" s="77">
        <v>0.6377</v>
      </c>
      <c r="E106" s="91">
        <f t="shared" si="1"/>
        <v>0.0885694444444445</v>
      </c>
      <c r="F106" s="92">
        <v>240</v>
      </c>
      <c r="G106" s="92">
        <v>160</v>
      </c>
      <c r="H106" s="92">
        <v>240</v>
      </c>
      <c r="I106" s="92">
        <v>160</v>
      </c>
      <c r="J106" s="93">
        <v>1</v>
      </c>
      <c r="K106" s="93">
        <v>1</v>
      </c>
      <c r="L106" s="98"/>
      <c r="M106" s="102"/>
    </row>
    <row r="107" ht="17" customHeight="true" spans="1:13">
      <c r="A107" s="66">
        <v>89</v>
      </c>
      <c r="B107" s="66" t="s">
        <v>130</v>
      </c>
      <c r="C107" s="76">
        <v>1.4</v>
      </c>
      <c r="D107" s="77">
        <v>0.13</v>
      </c>
      <c r="E107" s="91">
        <f t="shared" si="1"/>
        <v>0.0928571428571429</v>
      </c>
      <c r="F107" s="92">
        <v>2120</v>
      </c>
      <c r="G107" s="92">
        <v>1120</v>
      </c>
      <c r="H107" s="92">
        <v>2120</v>
      </c>
      <c r="I107" s="92">
        <v>1120</v>
      </c>
      <c r="J107" s="93">
        <v>1</v>
      </c>
      <c r="K107" s="93">
        <v>1</v>
      </c>
      <c r="L107" s="98"/>
      <c r="M107" s="102"/>
    </row>
    <row r="108" ht="17" customHeight="true" spans="1:13">
      <c r="A108" s="66">
        <v>90</v>
      </c>
      <c r="B108" s="66" t="s">
        <v>131</v>
      </c>
      <c r="C108" s="76">
        <v>3.2</v>
      </c>
      <c r="D108" s="77">
        <v>0.267</v>
      </c>
      <c r="E108" s="91">
        <f t="shared" si="1"/>
        <v>0.0834375</v>
      </c>
      <c r="F108" s="92">
        <v>9106</v>
      </c>
      <c r="G108" s="92">
        <v>1550</v>
      </c>
      <c r="H108" s="92">
        <v>9106</v>
      </c>
      <c r="I108" s="92">
        <v>1550</v>
      </c>
      <c r="J108" s="93">
        <v>1</v>
      </c>
      <c r="K108" s="93">
        <v>1</v>
      </c>
      <c r="L108" s="98"/>
      <c r="M108" s="102"/>
    </row>
    <row r="109" ht="17" customHeight="true" spans="1:13">
      <c r="A109" s="66">
        <v>91</v>
      </c>
      <c r="B109" s="66" t="s">
        <v>132</v>
      </c>
      <c r="C109" s="76">
        <v>5.8</v>
      </c>
      <c r="D109" s="77">
        <v>1.0969</v>
      </c>
      <c r="E109" s="91">
        <f t="shared" si="1"/>
        <v>0.189120689655172</v>
      </c>
      <c r="F109" s="92">
        <v>196</v>
      </c>
      <c r="G109" s="92">
        <v>60</v>
      </c>
      <c r="H109" s="92">
        <v>196</v>
      </c>
      <c r="I109" s="92">
        <v>60</v>
      </c>
      <c r="J109" s="93">
        <v>1</v>
      </c>
      <c r="K109" s="93">
        <v>1</v>
      </c>
      <c r="L109" s="98"/>
      <c r="M109" s="102"/>
    </row>
    <row r="110" ht="17" customHeight="true" spans="1:13">
      <c r="A110" s="66">
        <v>92</v>
      </c>
      <c r="B110" s="66" t="s">
        <v>133</v>
      </c>
      <c r="C110" s="76">
        <v>3.4</v>
      </c>
      <c r="D110" s="77">
        <v>0.35</v>
      </c>
      <c r="E110" s="91">
        <f t="shared" si="1"/>
        <v>0.102941176470588</v>
      </c>
      <c r="F110" s="92">
        <v>10120</v>
      </c>
      <c r="G110" s="92">
        <v>1870</v>
      </c>
      <c r="H110" s="92">
        <v>10120</v>
      </c>
      <c r="I110" s="92">
        <v>1870</v>
      </c>
      <c r="J110" s="93">
        <v>1</v>
      </c>
      <c r="K110" s="93">
        <v>1</v>
      </c>
      <c r="L110" s="98"/>
      <c r="M110" s="102"/>
    </row>
    <row r="111" ht="17" customHeight="true" spans="1:13">
      <c r="A111" s="66">
        <v>93</v>
      </c>
      <c r="B111" s="66" t="s">
        <v>134</v>
      </c>
      <c r="C111" s="76">
        <v>6.6</v>
      </c>
      <c r="D111" s="77">
        <v>1.45</v>
      </c>
      <c r="E111" s="91">
        <f t="shared" si="1"/>
        <v>0.21969696969697</v>
      </c>
      <c r="F111" s="92">
        <v>1030</v>
      </c>
      <c r="G111" s="92">
        <v>1030</v>
      </c>
      <c r="H111" s="92">
        <v>1030</v>
      </c>
      <c r="I111" s="92">
        <v>1030</v>
      </c>
      <c r="J111" s="93">
        <v>1</v>
      </c>
      <c r="K111" s="93">
        <v>1</v>
      </c>
      <c r="L111" s="98"/>
      <c r="M111" s="102"/>
    </row>
    <row r="112" ht="17" customHeight="true" spans="1:13">
      <c r="A112" s="66">
        <v>94</v>
      </c>
      <c r="B112" s="66" t="s">
        <v>135</v>
      </c>
      <c r="C112" s="76">
        <v>8.3</v>
      </c>
      <c r="D112" s="77">
        <v>1.0031</v>
      </c>
      <c r="E112" s="91">
        <f t="shared" si="1"/>
        <v>0.120855421686747</v>
      </c>
      <c r="F112" s="92">
        <v>513</v>
      </c>
      <c r="G112" s="92">
        <v>360</v>
      </c>
      <c r="H112" s="92">
        <v>513</v>
      </c>
      <c r="I112" s="92">
        <v>360</v>
      </c>
      <c r="J112" s="93">
        <v>1</v>
      </c>
      <c r="K112" s="93">
        <v>1</v>
      </c>
      <c r="L112" s="98"/>
      <c r="M112" s="102"/>
    </row>
    <row r="113" ht="17" customHeight="true" spans="1:13">
      <c r="A113" s="66">
        <v>95</v>
      </c>
      <c r="B113" s="66" t="s">
        <v>136</v>
      </c>
      <c r="C113" s="76">
        <v>4.3</v>
      </c>
      <c r="D113" s="77">
        <v>0.742</v>
      </c>
      <c r="E113" s="91">
        <f t="shared" si="1"/>
        <v>0.172558139534884</v>
      </c>
      <c r="F113" s="92">
        <v>4070</v>
      </c>
      <c r="G113" s="92">
        <v>1840</v>
      </c>
      <c r="H113" s="92">
        <v>4070</v>
      </c>
      <c r="I113" s="92">
        <v>1840</v>
      </c>
      <c r="J113" s="93">
        <v>1</v>
      </c>
      <c r="K113" s="93">
        <v>1</v>
      </c>
      <c r="L113" s="98"/>
      <c r="M113" s="102"/>
    </row>
    <row r="114" ht="17" customHeight="true" spans="1:13">
      <c r="A114" s="66">
        <v>96</v>
      </c>
      <c r="B114" s="66" t="s">
        <v>137</v>
      </c>
      <c r="C114" s="76">
        <v>6.1</v>
      </c>
      <c r="D114" s="77">
        <v>0.3131</v>
      </c>
      <c r="E114" s="91">
        <f t="shared" si="1"/>
        <v>0.051327868852459</v>
      </c>
      <c r="F114" s="92">
        <v>10106</v>
      </c>
      <c r="G114" s="92">
        <v>5186</v>
      </c>
      <c r="H114" s="92">
        <v>10106</v>
      </c>
      <c r="I114" s="92">
        <v>5186</v>
      </c>
      <c r="J114" s="93">
        <v>1</v>
      </c>
      <c r="K114" s="93">
        <v>1</v>
      </c>
      <c r="L114" s="98"/>
      <c r="M114" s="102"/>
    </row>
    <row r="115" ht="17" customHeight="true" spans="1:13">
      <c r="A115" s="66">
        <v>97</v>
      </c>
      <c r="B115" s="66" t="s">
        <v>138</v>
      </c>
      <c r="C115" s="76">
        <v>3.6</v>
      </c>
      <c r="D115" s="77">
        <v>0.765</v>
      </c>
      <c r="E115" s="91">
        <f t="shared" si="1"/>
        <v>0.2125</v>
      </c>
      <c r="F115" s="92">
        <v>29860</v>
      </c>
      <c r="G115" s="92">
        <v>4448</v>
      </c>
      <c r="H115" s="92">
        <v>29860</v>
      </c>
      <c r="I115" s="92">
        <v>4448</v>
      </c>
      <c r="J115" s="93">
        <v>1</v>
      </c>
      <c r="K115" s="93">
        <v>1</v>
      </c>
      <c r="L115" s="98"/>
      <c r="M115" s="102"/>
    </row>
  </sheetData>
  <mergeCells count="9">
    <mergeCell ref="A1:B1"/>
    <mergeCell ref="A2:K2"/>
    <mergeCell ref="C3:E3"/>
    <mergeCell ref="F3:K3"/>
    <mergeCell ref="A3:A5"/>
    <mergeCell ref="B3:B5"/>
    <mergeCell ref="E4:E5"/>
    <mergeCell ref="J4:J5"/>
    <mergeCell ref="K4:K5"/>
  </mergeCells>
  <printOptions horizontalCentered="true"/>
  <pageMargins left="0.708333333333333" right="0.708333333333333" top="0.747916666666667" bottom="0.747916666666667" header="0.314583333333333" footer="0.314583333333333"/>
  <pageSetup paperSize="9" firstPageNumber="5" orientation="portrait" useFirstPageNumber="true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154"/>
  <sheetViews>
    <sheetView view="pageBreakPreview" zoomScaleNormal="100" zoomScaleSheetLayoutView="100" workbookViewId="0">
      <pane ySplit="5" topLeftCell="A6" activePane="bottomLeft" state="frozen"/>
      <selection/>
      <selection pane="bottomLeft" activeCell="Q12" sqref="Q12"/>
    </sheetView>
  </sheetViews>
  <sheetFormatPr defaultColWidth="9" defaultRowHeight="15.75"/>
  <cols>
    <col min="1" max="1" width="4.775" style="14" customWidth="true"/>
    <col min="2" max="2" width="5.625" style="14" customWidth="true"/>
    <col min="3" max="3" width="7.5" style="15" customWidth="true"/>
    <col min="4" max="4" width="30" style="16" customWidth="true"/>
    <col min="5" max="5" width="9.21666666666667" style="17" customWidth="true"/>
    <col min="6" max="6" width="12.125" style="18" customWidth="true"/>
    <col min="7" max="7" width="11.875" style="19" customWidth="true"/>
    <col min="8" max="3401" width="9" style="20"/>
    <col min="3402" max="3402" width="8.88333333333333" style="20" customWidth="true"/>
    <col min="3403" max="16351" width="9" style="20"/>
    <col min="16352" max="16376" width="9" style="21"/>
  </cols>
  <sheetData>
    <row r="1" ht="17.1" customHeight="true" spans="1:1">
      <c r="A1" s="22" t="s">
        <v>139</v>
      </c>
    </row>
    <row r="2" ht="26.1" customHeight="true" spans="1:3404">
      <c r="A2" s="23" t="s">
        <v>140</v>
      </c>
      <c r="B2" s="23"/>
      <c r="C2" s="23"/>
      <c r="D2" s="24"/>
      <c r="E2" s="23"/>
      <c r="F2" s="23"/>
      <c r="G2" s="23"/>
      <c r="DZV2" s="45"/>
      <c r="DZW2" s="45"/>
      <c r="DZX2" s="45"/>
    </row>
    <row r="3" ht="18" customHeight="true" spans="1:16351">
      <c r="A3" s="25"/>
      <c r="B3" s="25"/>
      <c r="C3" s="25"/>
      <c r="D3" s="26"/>
      <c r="E3" s="25"/>
      <c r="F3" s="25"/>
      <c r="G3" s="37" t="s">
        <v>141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45"/>
      <c r="DZW3" s="45"/>
      <c r="DZX3" s="45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</row>
    <row r="4" s="11" customFormat="true" ht="24" customHeight="true" spans="1:7">
      <c r="A4" s="27" t="s">
        <v>2</v>
      </c>
      <c r="B4" s="27" t="s">
        <v>142</v>
      </c>
      <c r="C4" s="27" t="s">
        <v>143</v>
      </c>
      <c r="D4" s="27" t="s">
        <v>144</v>
      </c>
      <c r="E4" s="38" t="s">
        <v>145</v>
      </c>
      <c r="F4" s="39" t="s">
        <v>146</v>
      </c>
      <c r="G4" s="40" t="s">
        <v>147</v>
      </c>
    </row>
    <row r="5" s="11" customFormat="true" ht="24" customHeight="true" spans="1:7">
      <c r="A5" s="27"/>
      <c r="B5" s="27"/>
      <c r="C5" s="27"/>
      <c r="D5" s="27"/>
      <c r="E5" s="38"/>
      <c r="F5" s="39"/>
      <c r="G5" s="41"/>
    </row>
    <row r="6" s="11" customFormat="true" ht="25.8" customHeight="true" spans="1:7">
      <c r="A6" s="28" t="s">
        <v>148</v>
      </c>
      <c r="B6" s="28"/>
      <c r="C6" s="28"/>
      <c r="D6" s="29"/>
      <c r="E6" s="42">
        <f>SUM(E7:E153)</f>
        <v>19817383</v>
      </c>
      <c r="F6" s="42" t="s">
        <v>19</v>
      </c>
      <c r="G6" s="42">
        <f>SUM(G7:G153)</f>
        <v>391934.5</v>
      </c>
    </row>
    <row r="7" s="12" customFormat="true" ht="25.8" customHeight="true" spans="1:8">
      <c r="A7" s="30">
        <v>1</v>
      </c>
      <c r="B7" s="31" t="s">
        <v>149</v>
      </c>
      <c r="C7" s="32" t="s">
        <v>150</v>
      </c>
      <c r="D7" s="33" t="s">
        <v>151</v>
      </c>
      <c r="E7" s="43">
        <v>85952</v>
      </c>
      <c r="F7" s="43">
        <v>15600</v>
      </c>
      <c r="G7" s="43">
        <v>350</v>
      </c>
      <c r="H7" s="44"/>
    </row>
    <row r="8" s="12" customFormat="true" ht="26.1" customHeight="true" spans="1:8">
      <c r="A8" s="31">
        <f>MAX(A$6:A7)+1</f>
        <v>2</v>
      </c>
      <c r="B8" s="31" t="s">
        <v>149</v>
      </c>
      <c r="C8" s="32" t="s">
        <v>150</v>
      </c>
      <c r="D8" s="33" t="s">
        <v>152</v>
      </c>
      <c r="E8" s="43">
        <v>129484</v>
      </c>
      <c r="F8" s="43">
        <v>111160</v>
      </c>
      <c r="G8" s="43">
        <v>2000</v>
      </c>
      <c r="H8" s="44"/>
    </row>
    <row r="9" s="12" customFormat="true" ht="26.1" customHeight="true" spans="1:8">
      <c r="A9" s="31">
        <f>MAX(A$6:A8)+1</f>
        <v>3</v>
      </c>
      <c r="B9" s="31" t="s">
        <v>149</v>
      </c>
      <c r="C9" s="32" t="s">
        <v>150</v>
      </c>
      <c r="D9" s="33" t="s">
        <v>153</v>
      </c>
      <c r="E9" s="43">
        <v>19952</v>
      </c>
      <c r="F9" s="43">
        <v>8100</v>
      </c>
      <c r="G9" s="43">
        <v>1500</v>
      </c>
      <c r="H9" s="44"/>
    </row>
    <row r="10" s="12" customFormat="true" ht="26.1" customHeight="true" spans="1:8">
      <c r="A10" s="31">
        <f>MAX(A$6:A9)+1</f>
        <v>4</v>
      </c>
      <c r="B10" s="31" t="s">
        <v>149</v>
      </c>
      <c r="C10" s="30" t="s">
        <v>154</v>
      </c>
      <c r="D10" s="33" t="s">
        <v>155</v>
      </c>
      <c r="E10" s="43">
        <v>425000</v>
      </c>
      <c r="F10" s="43">
        <v>343204</v>
      </c>
      <c r="G10" s="43">
        <v>0</v>
      </c>
      <c r="H10" s="44"/>
    </row>
    <row r="11" s="12" customFormat="true" ht="26.1" customHeight="true" spans="1:8">
      <c r="A11" s="31">
        <f>MAX(A$6:A10)+1</f>
        <v>5</v>
      </c>
      <c r="B11" s="31" t="s">
        <v>149</v>
      </c>
      <c r="C11" s="32" t="s">
        <v>150</v>
      </c>
      <c r="D11" s="33" t="s">
        <v>156</v>
      </c>
      <c r="E11" s="43">
        <v>110256</v>
      </c>
      <c r="F11" s="43">
        <v>109007</v>
      </c>
      <c r="G11" s="43">
        <v>556</v>
      </c>
      <c r="H11" s="44"/>
    </row>
    <row r="12" s="12" customFormat="true" ht="26.1" customHeight="true" spans="1:8">
      <c r="A12" s="31">
        <f>MAX(A$6:A11)+1</f>
        <v>6</v>
      </c>
      <c r="B12" s="31" t="s">
        <v>149</v>
      </c>
      <c r="C12" s="30" t="s">
        <v>157</v>
      </c>
      <c r="D12" s="33" t="s">
        <v>158</v>
      </c>
      <c r="E12" s="43">
        <v>289000</v>
      </c>
      <c r="F12" s="43">
        <v>201557</v>
      </c>
      <c r="G12" s="43">
        <v>1150</v>
      </c>
      <c r="H12" s="44"/>
    </row>
    <row r="13" s="12" customFormat="true" ht="26.1" customHeight="true" spans="1:8">
      <c r="A13" s="31">
        <f>MAX(A$6:A12)+1</f>
        <v>7</v>
      </c>
      <c r="B13" s="31" t="s">
        <v>149</v>
      </c>
      <c r="C13" s="30" t="s">
        <v>157</v>
      </c>
      <c r="D13" s="33" t="s">
        <v>159</v>
      </c>
      <c r="E13" s="43">
        <v>270987</v>
      </c>
      <c r="F13" s="43">
        <v>190593</v>
      </c>
      <c r="G13" s="43">
        <v>5300</v>
      </c>
      <c r="H13" s="44"/>
    </row>
    <row r="14" s="12" customFormat="true" ht="26.1" customHeight="true" spans="1:8">
      <c r="A14" s="31">
        <f>MAX(A$6:A13)+1</f>
        <v>8</v>
      </c>
      <c r="B14" s="31" t="s">
        <v>149</v>
      </c>
      <c r="C14" s="30" t="s">
        <v>160</v>
      </c>
      <c r="D14" s="33" t="s">
        <v>161</v>
      </c>
      <c r="E14" s="43">
        <v>51471</v>
      </c>
      <c r="F14" s="43">
        <v>41160</v>
      </c>
      <c r="G14" s="43">
        <v>500</v>
      </c>
      <c r="H14" s="44"/>
    </row>
    <row r="15" s="12" customFormat="true" ht="26.1" customHeight="true" spans="1:8">
      <c r="A15" s="31">
        <f>MAX(A$6:A14)+1</f>
        <v>9</v>
      </c>
      <c r="B15" s="31" t="s">
        <v>149</v>
      </c>
      <c r="C15" s="30" t="s">
        <v>160</v>
      </c>
      <c r="D15" s="33" t="s">
        <v>162</v>
      </c>
      <c r="E15" s="43">
        <v>102859</v>
      </c>
      <c r="F15" s="43">
        <v>14000</v>
      </c>
      <c r="G15" s="43">
        <v>100</v>
      </c>
      <c r="H15" s="44"/>
    </row>
    <row r="16" s="13" customFormat="true" ht="26.1" customHeight="true" spans="1:3404">
      <c r="A16" s="31">
        <f>MAX(A$6:A15)+1</f>
        <v>10</v>
      </c>
      <c r="B16" s="31" t="s">
        <v>163</v>
      </c>
      <c r="C16" s="32" t="s">
        <v>150</v>
      </c>
      <c r="D16" s="33" t="s">
        <v>164</v>
      </c>
      <c r="E16" s="43">
        <v>74000</v>
      </c>
      <c r="F16" s="43">
        <v>7000</v>
      </c>
      <c r="G16" s="43">
        <v>1517</v>
      </c>
      <c r="H16" s="44"/>
      <c r="DZV16" s="11"/>
      <c r="DZW16" s="11"/>
      <c r="DZX16" s="11"/>
    </row>
    <row r="17" s="12" customFormat="true" ht="26.1" customHeight="true" spans="1:8">
      <c r="A17" s="31">
        <f>MAX(A$6:A16)+1</f>
        <v>11</v>
      </c>
      <c r="B17" s="31" t="s">
        <v>163</v>
      </c>
      <c r="C17" s="32" t="s">
        <v>150</v>
      </c>
      <c r="D17" s="33" t="s">
        <v>165</v>
      </c>
      <c r="E17" s="43">
        <v>600000</v>
      </c>
      <c r="F17" s="43">
        <v>182471</v>
      </c>
      <c r="G17" s="43">
        <v>2692</v>
      </c>
      <c r="H17" s="44"/>
    </row>
    <row r="18" s="12" customFormat="true" ht="26.1" customHeight="true" spans="1:8">
      <c r="A18" s="31">
        <f>MAX(A$6:A17)+1</f>
        <v>12</v>
      </c>
      <c r="B18" s="31" t="s">
        <v>163</v>
      </c>
      <c r="C18" s="32" t="s">
        <v>150</v>
      </c>
      <c r="D18" s="33" t="s">
        <v>166</v>
      </c>
      <c r="E18" s="43">
        <v>240700</v>
      </c>
      <c r="F18" s="43">
        <v>137705</v>
      </c>
      <c r="G18" s="43">
        <v>7412</v>
      </c>
      <c r="H18" s="44"/>
    </row>
    <row r="19" s="12" customFormat="true" ht="26.1" customHeight="true" spans="1:8">
      <c r="A19" s="31">
        <f>MAX(A$6:A18)+1</f>
        <v>13</v>
      </c>
      <c r="B19" s="31" t="s">
        <v>163</v>
      </c>
      <c r="C19" s="32" t="s">
        <v>150</v>
      </c>
      <c r="D19" s="34" t="s">
        <v>167</v>
      </c>
      <c r="E19" s="43">
        <v>330000</v>
      </c>
      <c r="F19" s="43">
        <v>23586</v>
      </c>
      <c r="G19" s="43">
        <v>4598</v>
      </c>
      <c r="H19" s="44"/>
    </row>
    <row r="20" s="12" customFormat="true" ht="26.1" customHeight="true" spans="1:8">
      <c r="A20" s="31">
        <f>MAX(A$6:A19)+1</f>
        <v>14</v>
      </c>
      <c r="B20" s="31" t="s">
        <v>163</v>
      </c>
      <c r="C20" s="32" t="s">
        <v>150</v>
      </c>
      <c r="D20" s="34" t="s">
        <v>168</v>
      </c>
      <c r="E20" s="43">
        <v>197000</v>
      </c>
      <c r="F20" s="43">
        <v>33150</v>
      </c>
      <c r="G20" s="43">
        <v>8117</v>
      </c>
      <c r="H20" s="44"/>
    </row>
    <row r="21" s="12" customFormat="true" ht="26.1" customHeight="true" spans="1:8">
      <c r="A21" s="31">
        <f>MAX(A$6:A20)+1</f>
        <v>15</v>
      </c>
      <c r="B21" s="31" t="s">
        <v>163</v>
      </c>
      <c r="C21" s="32" t="s">
        <v>35</v>
      </c>
      <c r="D21" s="34" t="s">
        <v>169</v>
      </c>
      <c r="E21" s="43">
        <v>59212</v>
      </c>
      <c r="F21" s="43">
        <v>0</v>
      </c>
      <c r="G21" s="43">
        <v>0</v>
      </c>
      <c r="H21" s="44"/>
    </row>
    <row r="22" s="12" customFormat="true" ht="26.1" customHeight="true" spans="1:8">
      <c r="A22" s="31">
        <f>MAX(A$6:A21)+1</f>
        <v>16</v>
      </c>
      <c r="B22" s="31" t="s">
        <v>163</v>
      </c>
      <c r="C22" s="32" t="s">
        <v>35</v>
      </c>
      <c r="D22" s="34" t="s">
        <v>170</v>
      </c>
      <c r="E22" s="43">
        <v>307000</v>
      </c>
      <c r="F22" s="43">
        <v>120004</v>
      </c>
      <c r="G22" s="43">
        <v>38189</v>
      </c>
      <c r="H22" s="44"/>
    </row>
    <row r="23" s="13" customFormat="true" ht="26.1" customHeight="true" spans="1:3404">
      <c r="A23" s="31">
        <f>MAX(A$6:A22)+1</f>
        <v>17</v>
      </c>
      <c r="B23" s="31" t="s">
        <v>163</v>
      </c>
      <c r="C23" s="30" t="s">
        <v>171</v>
      </c>
      <c r="D23" s="33" t="s">
        <v>172</v>
      </c>
      <c r="E23" s="43">
        <v>103000</v>
      </c>
      <c r="F23" s="43">
        <v>6550</v>
      </c>
      <c r="G23" s="43">
        <v>0</v>
      </c>
      <c r="H23" s="44"/>
      <c r="DZV23" s="11"/>
      <c r="DZW23" s="11"/>
      <c r="DZX23" s="11"/>
    </row>
    <row r="24" s="13" customFormat="true" ht="26.1" customHeight="true" spans="1:3404">
      <c r="A24" s="31">
        <f>MAX(A$6:A23)+1</f>
        <v>18</v>
      </c>
      <c r="B24" s="31" t="s">
        <v>163</v>
      </c>
      <c r="C24" s="30" t="s">
        <v>173</v>
      </c>
      <c r="D24" s="33" t="s">
        <v>174</v>
      </c>
      <c r="E24" s="43">
        <v>55600</v>
      </c>
      <c r="F24" s="43">
        <v>2721</v>
      </c>
      <c r="G24" s="43">
        <v>1933</v>
      </c>
      <c r="H24" s="44"/>
      <c r="DZV24" s="11"/>
      <c r="DZW24" s="11"/>
      <c r="DZX24" s="11"/>
    </row>
    <row r="25" s="13" customFormat="true" ht="26.1" customHeight="true" spans="1:3404">
      <c r="A25" s="31">
        <f>MAX(A$6:A24)+1</f>
        <v>19</v>
      </c>
      <c r="B25" s="31" t="s">
        <v>163</v>
      </c>
      <c r="C25" s="30" t="s">
        <v>175</v>
      </c>
      <c r="D25" s="33" t="s">
        <v>176</v>
      </c>
      <c r="E25" s="43">
        <v>107247</v>
      </c>
      <c r="F25" s="43">
        <v>24200</v>
      </c>
      <c r="G25" s="43">
        <v>4843</v>
      </c>
      <c r="H25" s="44"/>
      <c r="DZV25" s="11"/>
      <c r="DZW25" s="11"/>
      <c r="DZX25" s="11"/>
    </row>
    <row r="26" s="13" customFormat="true" ht="26.1" customHeight="true" spans="1:3404">
      <c r="A26" s="31">
        <f>MAX(A$6:A25)+1</f>
        <v>20</v>
      </c>
      <c r="B26" s="31" t="s">
        <v>163</v>
      </c>
      <c r="C26" s="30" t="s">
        <v>177</v>
      </c>
      <c r="D26" s="33" t="s">
        <v>178</v>
      </c>
      <c r="E26" s="43">
        <v>136000</v>
      </c>
      <c r="F26" s="43">
        <v>10317</v>
      </c>
      <c r="G26" s="43">
        <v>1471</v>
      </c>
      <c r="H26" s="44"/>
      <c r="DZV26" s="11"/>
      <c r="DZW26" s="11"/>
      <c r="DZX26" s="11"/>
    </row>
    <row r="27" s="12" customFormat="true" ht="26.1" customHeight="true" spans="1:8">
      <c r="A27" s="31">
        <f>MAX(A$6:A26)+1</f>
        <v>21</v>
      </c>
      <c r="B27" s="31" t="s">
        <v>163</v>
      </c>
      <c r="C27" s="30" t="s">
        <v>177</v>
      </c>
      <c r="D27" s="33" t="s">
        <v>179</v>
      </c>
      <c r="E27" s="43">
        <v>549000</v>
      </c>
      <c r="F27" s="43">
        <v>472073</v>
      </c>
      <c r="G27" s="43">
        <v>5181</v>
      </c>
      <c r="H27" s="44"/>
    </row>
    <row r="28" s="12" customFormat="true" ht="26.1" customHeight="true" spans="1:8">
      <c r="A28" s="31">
        <f>MAX(A$6:A27)+1</f>
        <v>22</v>
      </c>
      <c r="B28" s="31" t="s">
        <v>163</v>
      </c>
      <c r="C28" s="30" t="s">
        <v>177</v>
      </c>
      <c r="D28" s="33" t="s">
        <v>180</v>
      </c>
      <c r="E28" s="43">
        <v>70000</v>
      </c>
      <c r="F28" s="43">
        <v>10900</v>
      </c>
      <c r="G28" s="43">
        <v>3365</v>
      </c>
      <c r="H28" s="44"/>
    </row>
    <row r="29" s="12" customFormat="true" ht="26.1" customHeight="true" spans="1:8">
      <c r="A29" s="31">
        <f>MAX(A$6:A28)+1</f>
        <v>23</v>
      </c>
      <c r="B29" s="31" t="s">
        <v>163</v>
      </c>
      <c r="C29" s="30" t="s">
        <v>181</v>
      </c>
      <c r="D29" s="33" t="s">
        <v>182</v>
      </c>
      <c r="E29" s="43">
        <v>730000</v>
      </c>
      <c r="F29" s="43">
        <v>231650</v>
      </c>
      <c r="G29" s="43">
        <v>0</v>
      </c>
      <c r="H29" s="44"/>
    </row>
    <row r="30" s="12" customFormat="true" ht="26.1" customHeight="true" spans="1:8">
      <c r="A30" s="31">
        <f>MAX(A$6:A29)+1</f>
        <v>24</v>
      </c>
      <c r="B30" s="31" t="s">
        <v>163</v>
      </c>
      <c r="C30" s="30" t="s">
        <v>181</v>
      </c>
      <c r="D30" s="33" t="s">
        <v>183</v>
      </c>
      <c r="E30" s="43">
        <v>193247</v>
      </c>
      <c r="F30" s="43">
        <v>166401</v>
      </c>
      <c r="G30" s="43">
        <v>4363</v>
      </c>
      <c r="H30" s="44"/>
    </row>
    <row r="31" s="12" customFormat="true" ht="26.1" customHeight="true" spans="1:8">
      <c r="A31" s="31">
        <f>MAX(A$6:A30)+1</f>
        <v>25</v>
      </c>
      <c r="B31" s="31" t="s">
        <v>163</v>
      </c>
      <c r="C31" s="30" t="s">
        <v>181</v>
      </c>
      <c r="D31" s="34" t="s">
        <v>184</v>
      </c>
      <c r="E31" s="43">
        <v>9005</v>
      </c>
      <c r="F31" s="43">
        <v>3000</v>
      </c>
      <c r="G31" s="43">
        <v>150</v>
      </c>
      <c r="H31" s="44"/>
    </row>
    <row r="32" s="13" customFormat="true" ht="26.1" customHeight="true" spans="1:3404">
      <c r="A32" s="31">
        <f>MAX(A$6:A31)+1</f>
        <v>26</v>
      </c>
      <c r="B32" s="31" t="s">
        <v>163</v>
      </c>
      <c r="C32" s="30" t="s">
        <v>185</v>
      </c>
      <c r="D32" s="33" t="s">
        <v>186</v>
      </c>
      <c r="E32" s="43">
        <v>165100</v>
      </c>
      <c r="F32" s="43">
        <v>2300</v>
      </c>
      <c r="G32" s="43">
        <v>186</v>
      </c>
      <c r="H32" s="44"/>
      <c r="DZV32" s="11"/>
      <c r="DZW32" s="11"/>
      <c r="DZX32" s="11"/>
    </row>
    <row r="33" s="12" customFormat="true" ht="26.1" customHeight="true" spans="1:8">
      <c r="A33" s="31">
        <f>MAX(A$6:A32)+1</f>
        <v>27</v>
      </c>
      <c r="B33" s="31" t="s">
        <v>163</v>
      </c>
      <c r="C33" s="30" t="s">
        <v>185</v>
      </c>
      <c r="D33" s="33" t="s">
        <v>187</v>
      </c>
      <c r="E33" s="43">
        <v>658000</v>
      </c>
      <c r="F33" s="43">
        <v>343763</v>
      </c>
      <c r="G33" s="43">
        <v>31370</v>
      </c>
      <c r="H33" s="44"/>
    </row>
    <row r="34" s="13" customFormat="true" ht="26.1" customHeight="true" spans="1:3404">
      <c r="A34" s="31">
        <f>MAX(A$6:A33)+1</f>
        <v>28</v>
      </c>
      <c r="B34" s="31" t="s">
        <v>163</v>
      </c>
      <c r="C34" s="30" t="s">
        <v>188</v>
      </c>
      <c r="D34" s="33" t="s">
        <v>189</v>
      </c>
      <c r="E34" s="43">
        <v>250000</v>
      </c>
      <c r="F34" s="43">
        <v>29298</v>
      </c>
      <c r="G34" s="43">
        <v>1250</v>
      </c>
      <c r="H34" s="44"/>
      <c r="DZV34" s="11"/>
      <c r="DZW34" s="11"/>
      <c r="DZX34" s="11"/>
    </row>
    <row r="35" s="13" customFormat="true" ht="26.1" customHeight="true" spans="1:3404">
      <c r="A35" s="31">
        <f>MAX(A$6:A34)+1</f>
        <v>29</v>
      </c>
      <c r="B35" s="31" t="s">
        <v>163</v>
      </c>
      <c r="C35" s="30" t="s">
        <v>188</v>
      </c>
      <c r="D35" s="34" t="s">
        <v>190</v>
      </c>
      <c r="E35" s="43">
        <v>243000</v>
      </c>
      <c r="F35" s="43">
        <v>42000</v>
      </c>
      <c r="G35" s="43">
        <v>2300</v>
      </c>
      <c r="H35" s="44"/>
      <c r="DZV35" s="11"/>
      <c r="DZW35" s="11"/>
      <c r="DZX35" s="11"/>
    </row>
    <row r="36" s="13" customFormat="true" ht="26.1" customHeight="true" spans="1:3404">
      <c r="A36" s="31">
        <f>MAX(A$6:A35)+1</f>
        <v>30</v>
      </c>
      <c r="B36" s="31" t="s">
        <v>163</v>
      </c>
      <c r="C36" s="30" t="s">
        <v>188</v>
      </c>
      <c r="D36" s="33" t="s">
        <v>191</v>
      </c>
      <c r="E36" s="43">
        <v>228000</v>
      </c>
      <c r="F36" s="43">
        <v>143030</v>
      </c>
      <c r="G36" s="43">
        <v>4030</v>
      </c>
      <c r="H36" s="44"/>
      <c r="DZV36" s="11"/>
      <c r="DZW36" s="11"/>
      <c r="DZX36" s="11"/>
    </row>
    <row r="37" s="13" customFormat="true" ht="26.1" customHeight="true" spans="1:3404">
      <c r="A37" s="31">
        <f>MAX(A$6:A36)+1</f>
        <v>31</v>
      </c>
      <c r="B37" s="31" t="s">
        <v>163</v>
      </c>
      <c r="C37" s="30" t="s">
        <v>192</v>
      </c>
      <c r="D37" s="33" t="s">
        <v>193</v>
      </c>
      <c r="E37" s="43">
        <v>70000</v>
      </c>
      <c r="F37" s="43">
        <v>17808</v>
      </c>
      <c r="G37" s="43">
        <v>1098</v>
      </c>
      <c r="H37" s="44"/>
      <c r="DZV37" s="11"/>
      <c r="DZW37" s="11"/>
      <c r="DZX37" s="11"/>
    </row>
    <row r="38" s="13" customFormat="true" ht="26.1" customHeight="true" spans="1:3404">
      <c r="A38" s="31">
        <f>MAX(A$6:A37)+1</f>
        <v>32</v>
      </c>
      <c r="B38" s="31" t="s">
        <v>163</v>
      </c>
      <c r="C38" s="30" t="s">
        <v>192</v>
      </c>
      <c r="D38" s="33" t="s">
        <v>194</v>
      </c>
      <c r="E38" s="43">
        <v>60000</v>
      </c>
      <c r="F38" s="43">
        <v>14538</v>
      </c>
      <c r="G38" s="43">
        <v>0</v>
      </c>
      <c r="H38" s="44"/>
      <c r="DZV38" s="11"/>
      <c r="DZW38" s="11"/>
      <c r="DZX38" s="11"/>
    </row>
    <row r="39" s="13" customFormat="true" ht="26.1" customHeight="true" spans="1:3404">
      <c r="A39" s="31">
        <f>MAX(A$6:A38)+1</f>
        <v>33</v>
      </c>
      <c r="B39" s="31" t="s">
        <v>195</v>
      </c>
      <c r="C39" s="32" t="s">
        <v>150</v>
      </c>
      <c r="D39" s="33" t="s">
        <v>196</v>
      </c>
      <c r="E39" s="43">
        <v>5000</v>
      </c>
      <c r="F39" s="43">
        <v>0</v>
      </c>
      <c r="G39" s="43">
        <v>50</v>
      </c>
      <c r="H39" s="44"/>
      <c r="DZV39" s="11"/>
      <c r="DZW39" s="11"/>
      <c r="DZX39" s="11"/>
    </row>
    <row r="40" s="11" customFormat="true" ht="26.1" customHeight="true" spans="1:8">
      <c r="A40" s="31">
        <f>MAX(A$6:A39)+1</f>
        <v>34</v>
      </c>
      <c r="B40" s="31" t="s">
        <v>195</v>
      </c>
      <c r="C40" s="32" t="s">
        <v>150</v>
      </c>
      <c r="D40" s="33" t="s">
        <v>197</v>
      </c>
      <c r="E40" s="43">
        <v>549768</v>
      </c>
      <c r="F40" s="43">
        <v>65111</v>
      </c>
      <c r="G40" s="43">
        <v>7700</v>
      </c>
      <c r="H40" s="44"/>
    </row>
    <row r="41" s="11" customFormat="true" ht="26.1" customHeight="true" spans="1:8">
      <c r="A41" s="31">
        <f>MAX(A$6:A40)+1</f>
        <v>35</v>
      </c>
      <c r="B41" s="31" t="s">
        <v>195</v>
      </c>
      <c r="C41" s="30" t="s">
        <v>198</v>
      </c>
      <c r="D41" s="33" t="s">
        <v>199</v>
      </c>
      <c r="E41" s="43">
        <v>7800</v>
      </c>
      <c r="F41" s="43">
        <v>2067</v>
      </c>
      <c r="G41" s="43">
        <v>400</v>
      </c>
      <c r="H41" s="44"/>
    </row>
    <row r="42" s="12" customFormat="true" ht="26.1" customHeight="true" spans="1:8">
      <c r="A42" s="31">
        <f>MAX(A$6:A41)+1</f>
        <v>36</v>
      </c>
      <c r="B42" s="31" t="s">
        <v>200</v>
      </c>
      <c r="C42" s="30" t="s">
        <v>198</v>
      </c>
      <c r="D42" s="33" t="s">
        <v>201</v>
      </c>
      <c r="E42" s="43">
        <v>78266</v>
      </c>
      <c r="F42" s="43">
        <v>61366</v>
      </c>
      <c r="G42" s="43">
        <v>500</v>
      </c>
      <c r="H42" s="44"/>
    </row>
    <row r="43" s="12" customFormat="true" ht="26.1" customHeight="true" spans="1:8">
      <c r="A43" s="31"/>
      <c r="B43" s="31"/>
      <c r="C43" s="32" t="s">
        <v>49</v>
      </c>
      <c r="D43" s="33"/>
      <c r="E43" s="43">
        <v>168084</v>
      </c>
      <c r="F43" s="43">
        <v>162100</v>
      </c>
      <c r="G43" s="43">
        <v>2015</v>
      </c>
      <c r="H43" s="44"/>
    </row>
    <row r="44" s="12" customFormat="true" ht="26.1" customHeight="true" spans="1:8">
      <c r="A44" s="31"/>
      <c r="B44" s="31" t="s">
        <v>195</v>
      </c>
      <c r="C44" s="30" t="s">
        <v>202</v>
      </c>
      <c r="D44" s="33" t="s">
        <v>203</v>
      </c>
      <c r="E44" s="43">
        <v>145881</v>
      </c>
      <c r="F44" s="43">
        <v>82133.8538</v>
      </c>
      <c r="G44" s="43">
        <v>98</v>
      </c>
      <c r="H44" s="44"/>
    </row>
    <row r="45" s="12" customFormat="true" ht="26.1" customHeight="true" spans="1:8">
      <c r="A45" s="31">
        <f>MAX(A$6:A44)+1</f>
        <v>37</v>
      </c>
      <c r="B45" s="31" t="s">
        <v>195</v>
      </c>
      <c r="C45" s="32" t="s">
        <v>48</v>
      </c>
      <c r="D45" s="34" t="s">
        <v>204</v>
      </c>
      <c r="E45" s="43">
        <v>114161</v>
      </c>
      <c r="F45" s="43">
        <v>74532</v>
      </c>
      <c r="G45" s="43">
        <v>747</v>
      </c>
      <c r="H45" s="44"/>
    </row>
    <row r="46" s="14" customFormat="true" ht="41.1" customHeight="true" spans="1:8">
      <c r="A46" s="31">
        <f>MAX(A$6:A45)+1</f>
        <v>38</v>
      </c>
      <c r="B46" s="31" t="s">
        <v>195</v>
      </c>
      <c r="C46" s="30" t="s">
        <v>205</v>
      </c>
      <c r="D46" s="33" t="s">
        <v>206</v>
      </c>
      <c r="E46" s="43">
        <v>25081</v>
      </c>
      <c r="F46" s="43">
        <v>6330</v>
      </c>
      <c r="G46" s="43">
        <v>2032</v>
      </c>
      <c r="H46" s="44"/>
    </row>
    <row r="47" s="12" customFormat="true" ht="26.1" customHeight="true" spans="1:8">
      <c r="A47" s="35">
        <f>MAX(A$6:A46)+1</f>
        <v>39</v>
      </c>
      <c r="B47" s="31" t="s">
        <v>200</v>
      </c>
      <c r="C47" s="30" t="s">
        <v>205</v>
      </c>
      <c r="D47" s="33" t="s">
        <v>207</v>
      </c>
      <c r="E47" s="43">
        <v>240264</v>
      </c>
      <c r="F47" s="43">
        <v>103341</v>
      </c>
      <c r="G47" s="43">
        <v>1243</v>
      </c>
      <c r="H47" s="44"/>
    </row>
    <row r="48" s="14" customFormat="true" ht="26.1" customHeight="true" spans="1:8">
      <c r="A48" s="35"/>
      <c r="B48" s="31"/>
      <c r="C48" s="30" t="s">
        <v>208</v>
      </c>
      <c r="D48" s="33"/>
      <c r="E48" s="43">
        <v>114870</v>
      </c>
      <c r="F48" s="43">
        <v>55302</v>
      </c>
      <c r="G48" s="43">
        <v>500</v>
      </c>
      <c r="H48" s="44"/>
    </row>
    <row r="49" s="14" customFormat="true" ht="26.1" customHeight="true" spans="1:8">
      <c r="A49" s="31">
        <f>MAX(A$6:A48)+1</f>
        <v>40</v>
      </c>
      <c r="B49" s="31" t="s">
        <v>195</v>
      </c>
      <c r="C49" s="30" t="s">
        <v>51</v>
      </c>
      <c r="D49" s="33" t="s">
        <v>209</v>
      </c>
      <c r="E49" s="43">
        <v>72000</v>
      </c>
      <c r="F49" s="43">
        <v>1500</v>
      </c>
      <c r="G49" s="43">
        <v>200</v>
      </c>
      <c r="H49" s="44"/>
    </row>
    <row r="50" s="12" customFormat="true" ht="26.1" customHeight="true" spans="1:8">
      <c r="A50" s="31">
        <f>MAX(A$6:A49)+1</f>
        <v>41</v>
      </c>
      <c r="B50" s="31" t="s">
        <v>195</v>
      </c>
      <c r="C50" s="30" t="s">
        <v>210</v>
      </c>
      <c r="D50" s="33" t="s">
        <v>211</v>
      </c>
      <c r="E50" s="43">
        <v>162971</v>
      </c>
      <c r="F50" s="43">
        <v>63494</v>
      </c>
      <c r="G50" s="43">
        <v>4002</v>
      </c>
      <c r="H50" s="44"/>
    </row>
    <row r="51" s="12" customFormat="true" ht="26.1" customHeight="true" spans="1:8">
      <c r="A51" s="31">
        <f>MAX(A$6:A50)+1</f>
        <v>42</v>
      </c>
      <c r="B51" s="31" t="s">
        <v>195</v>
      </c>
      <c r="C51" s="30" t="s">
        <v>212</v>
      </c>
      <c r="D51" s="33" t="s">
        <v>213</v>
      </c>
      <c r="E51" s="43">
        <v>31414</v>
      </c>
      <c r="F51" s="43">
        <v>18805.37</v>
      </c>
      <c r="G51" s="43">
        <v>394</v>
      </c>
      <c r="H51" s="44"/>
    </row>
    <row r="52" s="12" customFormat="true" ht="26.1" customHeight="true" spans="1:8">
      <c r="A52" s="31">
        <f>MAX(A$6:A51)+1</f>
        <v>43</v>
      </c>
      <c r="B52" s="31" t="s">
        <v>195</v>
      </c>
      <c r="C52" s="30" t="s">
        <v>212</v>
      </c>
      <c r="D52" s="33" t="s">
        <v>214</v>
      </c>
      <c r="E52" s="43">
        <v>11269</v>
      </c>
      <c r="F52" s="43">
        <v>2009.6</v>
      </c>
      <c r="G52" s="43">
        <v>400</v>
      </c>
      <c r="H52" s="44"/>
    </row>
    <row r="53" s="12" customFormat="true" ht="26.1" customHeight="true" spans="1:8">
      <c r="A53" s="31">
        <f>MAX(A$6:A52)+1</f>
        <v>44</v>
      </c>
      <c r="B53" s="31" t="s">
        <v>195</v>
      </c>
      <c r="C53" s="30" t="s">
        <v>215</v>
      </c>
      <c r="D53" s="33" t="s">
        <v>216</v>
      </c>
      <c r="E53" s="43">
        <v>171000</v>
      </c>
      <c r="F53" s="43">
        <v>169289</v>
      </c>
      <c r="G53" s="43">
        <v>1711</v>
      </c>
      <c r="H53" s="44"/>
    </row>
    <row r="54" s="12" customFormat="true" ht="26.1" customHeight="true" spans="1:8">
      <c r="A54" s="31">
        <f>MAX(A$6:A53)+1</f>
        <v>45</v>
      </c>
      <c r="B54" s="31" t="s">
        <v>195</v>
      </c>
      <c r="C54" s="32" t="s">
        <v>57</v>
      </c>
      <c r="D54" s="34" t="s">
        <v>217</v>
      </c>
      <c r="E54" s="43">
        <v>59632</v>
      </c>
      <c r="F54" s="43">
        <v>0</v>
      </c>
      <c r="G54" s="43">
        <v>1000</v>
      </c>
      <c r="H54" s="44"/>
    </row>
    <row r="55" s="12" customFormat="true" ht="26.1" customHeight="true" spans="1:8">
      <c r="A55" s="31">
        <f>MAX(A$6:A54)+1</f>
        <v>46</v>
      </c>
      <c r="B55" s="31" t="s">
        <v>195</v>
      </c>
      <c r="C55" s="30" t="s">
        <v>218</v>
      </c>
      <c r="D55" s="34" t="s">
        <v>219</v>
      </c>
      <c r="E55" s="43">
        <v>48570</v>
      </c>
      <c r="F55" s="43">
        <v>0</v>
      </c>
      <c r="G55" s="43">
        <v>0</v>
      </c>
      <c r="H55" s="44"/>
    </row>
    <row r="56" s="12" customFormat="true" ht="26.1" customHeight="true" spans="1:8">
      <c r="A56" s="31">
        <f>MAX(A$6:A55)+1</f>
        <v>47</v>
      </c>
      <c r="B56" s="31" t="s">
        <v>195</v>
      </c>
      <c r="C56" s="30" t="s">
        <v>218</v>
      </c>
      <c r="D56" s="33" t="s">
        <v>220</v>
      </c>
      <c r="E56" s="43">
        <v>152112</v>
      </c>
      <c r="F56" s="43">
        <v>140340</v>
      </c>
      <c r="G56" s="43">
        <v>10400</v>
      </c>
      <c r="H56" s="44"/>
    </row>
    <row r="57" s="12" customFormat="true" ht="26.1" customHeight="true" spans="1:8">
      <c r="A57" s="31">
        <f>MAX(A$6:A56)+1</f>
        <v>48</v>
      </c>
      <c r="B57" s="31" t="s">
        <v>195</v>
      </c>
      <c r="C57" s="30" t="s">
        <v>218</v>
      </c>
      <c r="D57" s="33" t="s">
        <v>221</v>
      </c>
      <c r="E57" s="43">
        <v>119938</v>
      </c>
      <c r="F57" s="43">
        <v>11020</v>
      </c>
      <c r="G57" s="43">
        <v>0</v>
      </c>
      <c r="H57" s="44"/>
    </row>
    <row r="58" s="12" customFormat="true" ht="26.1" customHeight="true" spans="1:8">
      <c r="A58" s="31">
        <f>MAX(A$6:A57)+1</f>
        <v>49</v>
      </c>
      <c r="B58" s="31" t="s">
        <v>195</v>
      </c>
      <c r="C58" s="30" t="s">
        <v>218</v>
      </c>
      <c r="D58" s="33" t="s">
        <v>222</v>
      </c>
      <c r="E58" s="43">
        <v>21637</v>
      </c>
      <c r="F58" s="43">
        <v>20528</v>
      </c>
      <c r="G58" s="43">
        <v>1109</v>
      </c>
      <c r="H58" s="44"/>
    </row>
    <row r="59" s="12" customFormat="true" ht="26.1" customHeight="true" spans="1:8">
      <c r="A59" s="31">
        <f>MAX(A$6:A58)+1</f>
        <v>50</v>
      </c>
      <c r="B59" s="31" t="s">
        <v>195</v>
      </c>
      <c r="C59" s="30" t="s">
        <v>223</v>
      </c>
      <c r="D59" s="34" t="s">
        <v>224</v>
      </c>
      <c r="E59" s="43">
        <v>195000</v>
      </c>
      <c r="F59" s="43">
        <v>10000</v>
      </c>
      <c r="G59" s="43">
        <v>5800</v>
      </c>
      <c r="H59" s="44"/>
    </row>
    <row r="60" s="12" customFormat="true" ht="26.1" customHeight="true" spans="1:8">
      <c r="A60" s="35">
        <f>MAX(A$6:A59)+1</f>
        <v>51</v>
      </c>
      <c r="B60" s="31" t="s">
        <v>200</v>
      </c>
      <c r="C60" s="30" t="s">
        <v>223</v>
      </c>
      <c r="D60" s="33" t="s">
        <v>225</v>
      </c>
      <c r="E60" s="43">
        <v>81474</v>
      </c>
      <c r="F60" s="43">
        <v>37792</v>
      </c>
      <c r="G60" s="43">
        <v>1225</v>
      </c>
      <c r="H60" s="44"/>
    </row>
    <row r="61" s="12" customFormat="true" ht="26.1" customHeight="true" spans="1:8">
      <c r="A61" s="31"/>
      <c r="B61" s="31"/>
      <c r="C61" s="30" t="s">
        <v>226</v>
      </c>
      <c r="D61" s="33"/>
      <c r="E61" s="43">
        <v>164297</v>
      </c>
      <c r="F61" s="43">
        <v>58562</v>
      </c>
      <c r="G61" s="43">
        <v>3400</v>
      </c>
      <c r="H61" s="44"/>
    </row>
    <row r="62" s="12" customFormat="true" ht="26.1" customHeight="true" spans="1:8">
      <c r="A62" s="35">
        <f>MAX(A$6:A61)+1</f>
        <v>52</v>
      </c>
      <c r="B62" s="36" t="s">
        <v>200</v>
      </c>
      <c r="C62" s="30" t="s">
        <v>223</v>
      </c>
      <c r="D62" s="33" t="s">
        <v>227</v>
      </c>
      <c r="E62" s="43">
        <v>87453</v>
      </c>
      <c r="F62" s="43">
        <v>65254.5</v>
      </c>
      <c r="G62" s="43">
        <v>1263</v>
      </c>
      <c r="H62" s="44"/>
    </row>
    <row r="63" s="12" customFormat="true" ht="26.1" customHeight="true" spans="1:8">
      <c r="A63" s="31"/>
      <c r="B63" s="31"/>
      <c r="C63" s="30" t="s">
        <v>218</v>
      </c>
      <c r="D63" s="33" t="s">
        <v>228</v>
      </c>
      <c r="E63" s="43">
        <v>45807</v>
      </c>
      <c r="F63" s="43">
        <v>17050</v>
      </c>
      <c r="G63" s="43">
        <v>3450</v>
      </c>
      <c r="H63" s="44"/>
    </row>
    <row r="64" s="12" customFormat="true" ht="26.1" customHeight="true" spans="1:8">
      <c r="A64" s="31">
        <f>MAX(A$6:A63)+1</f>
        <v>53</v>
      </c>
      <c r="B64" s="36" t="s">
        <v>200</v>
      </c>
      <c r="C64" s="30" t="s">
        <v>223</v>
      </c>
      <c r="D64" s="33" t="s">
        <v>229</v>
      </c>
      <c r="E64" s="43">
        <v>63300</v>
      </c>
      <c r="F64" s="43">
        <v>31245</v>
      </c>
      <c r="G64" s="43">
        <v>1810</v>
      </c>
      <c r="H64" s="44"/>
    </row>
    <row r="65" s="12" customFormat="true" ht="26.1" customHeight="true" spans="1:8">
      <c r="A65" s="31">
        <f>MAX(A$6:A64)+1</f>
        <v>54</v>
      </c>
      <c r="B65" s="36" t="s">
        <v>200</v>
      </c>
      <c r="C65" s="32" t="s">
        <v>59</v>
      </c>
      <c r="D65" s="34" t="s">
        <v>230</v>
      </c>
      <c r="E65" s="43">
        <v>11653</v>
      </c>
      <c r="F65" s="43">
        <v>0</v>
      </c>
      <c r="G65" s="43">
        <v>1120</v>
      </c>
      <c r="H65" s="44"/>
    </row>
    <row r="66" s="12" customFormat="true" ht="25.2" customHeight="true" spans="1:8">
      <c r="A66" s="35">
        <f>MAX(A$6:A65)+1</f>
        <v>55</v>
      </c>
      <c r="B66" s="35" t="s">
        <v>231</v>
      </c>
      <c r="C66" s="32" t="s">
        <v>150</v>
      </c>
      <c r="D66" s="34" t="s">
        <v>232</v>
      </c>
      <c r="E66" s="43">
        <v>2851</v>
      </c>
      <c r="F66" s="43">
        <v>200</v>
      </c>
      <c r="G66" s="43">
        <v>127</v>
      </c>
      <c r="H66" s="44"/>
    </row>
    <row r="67" s="12" customFormat="true" ht="26.4" customHeight="true" spans="1:8">
      <c r="A67" s="35"/>
      <c r="B67" s="35"/>
      <c r="C67" s="32" t="s">
        <v>75</v>
      </c>
      <c r="D67" s="33"/>
      <c r="E67" s="43">
        <v>14680</v>
      </c>
      <c r="F67" s="43">
        <v>3017</v>
      </c>
      <c r="G67" s="43">
        <v>504</v>
      </c>
      <c r="H67" s="44"/>
    </row>
    <row r="68" s="12" customFormat="true" ht="26.4" customHeight="true" spans="1:8">
      <c r="A68" s="35"/>
      <c r="B68" s="35"/>
      <c r="C68" s="32" t="s">
        <v>77</v>
      </c>
      <c r="D68" s="33"/>
      <c r="E68" s="43">
        <v>109544</v>
      </c>
      <c r="F68" s="43">
        <v>21000</v>
      </c>
      <c r="G68" s="43">
        <v>4130</v>
      </c>
      <c r="H68" s="44"/>
    </row>
    <row r="69" s="12" customFormat="true" ht="26.4" customHeight="true" spans="1:8">
      <c r="A69" s="35"/>
      <c r="B69" s="35"/>
      <c r="C69" s="32" t="s">
        <v>76</v>
      </c>
      <c r="D69" s="33"/>
      <c r="E69" s="43">
        <v>12421</v>
      </c>
      <c r="F69" s="43">
        <v>4000</v>
      </c>
      <c r="G69" s="43">
        <v>225</v>
      </c>
      <c r="H69" s="44"/>
    </row>
    <row r="70" s="12" customFormat="true" ht="26.1" customHeight="true" spans="1:8">
      <c r="A70" s="31">
        <f>MAX(A$6:A69)+1</f>
        <v>56</v>
      </c>
      <c r="B70" s="35" t="s">
        <v>231</v>
      </c>
      <c r="C70" s="32" t="s">
        <v>150</v>
      </c>
      <c r="D70" s="33" t="s">
        <v>233</v>
      </c>
      <c r="E70" s="43">
        <v>122039</v>
      </c>
      <c r="F70" s="43">
        <v>89489</v>
      </c>
      <c r="G70" s="43">
        <v>5169</v>
      </c>
      <c r="H70" s="44"/>
    </row>
    <row r="71" s="12" customFormat="true" ht="26.1" customHeight="true" spans="1:8">
      <c r="A71" s="35">
        <f>MAX(A$6:A70)+1</f>
        <v>57</v>
      </c>
      <c r="B71" s="35" t="s">
        <v>231</v>
      </c>
      <c r="C71" s="32" t="s">
        <v>150</v>
      </c>
      <c r="D71" s="33" t="s">
        <v>234</v>
      </c>
      <c r="E71" s="43">
        <v>10116</v>
      </c>
      <c r="F71" s="43">
        <v>2004</v>
      </c>
      <c r="G71" s="43">
        <v>942</v>
      </c>
      <c r="H71" s="44"/>
    </row>
    <row r="72" s="12" customFormat="true" ht="26.1" customHeight="true" spans="1:8">
      <c r="A72" s="35"/>
      <c r="B72" s="35"/>
      <c r="C72" s="32" t="s">
        <v>77</v>
      </c>
      <c r="D72" s="33"/>
      <c r="E72" s="43">
        <v>232240</v>
      </c>
      <c r="F72" s="43">
        <v>88260</v>
      </c>
      <c r="G72" s="43">
        <v>9450</v>
      </c>
      <c r="H72" s="44"/>
    </row>
    <row r="73" s="12" customFormat="true" ht="26.1" customHeight="true" spans="1:8">
      <c r="A73" s="31">
        <f>MAX(A$6:A72)+1</f>
        <v>58</v>
      </c>
      <c r="B73" s="35" t="s">
        <v>231</v>
      </c>
      <c r="C73" s="32" t="s">
        <v>150</v>
      </c>
      <c r="D73" s="33" t="s">
        <v>235</v>
      </c>
      <c r="E73" s="43">
        <v>239856</v>
      </c>
      <c r="F73" s="43">
        <v>129575</v>
      </c>
      <c r="G73" s="43">
        <v>12000</v>
      </c>
      <c r="H73" s="44"/>
    </row>
    <row r="74" s="12" customFormat="true" ht="26.1" customHeight="true" spans="1:8">
      <c r="A74" s="31">
        <f>MAX(A$6:A73)+1</f>
        <v>59</v>
      </c>
      <c r="B74" s="35" t="s">
        <v>236</v>
      </c>
      <c r="C74" s="32" t="s">
        <v>74</v>
      </c>
      <c r="D74" s="33" t="s">
        <v>237</v>
      </c>
      <c r="E74" s="43">
        <v>180952</v>
      </c>
      <c r="F74" s="43">
        <v>10053</v>
      </c>
      <c r="G74" s="43">
        <v>1200</v>
      </c>
      <c r="H74" s="44"/>
    </row>
    <row r="75" s="12" customFormat="true" ht="26.1" customHeight="true" spans="1:8">
      <c r="A75" s="31">
        <f>MAX(A$6:A74)+1</f>
        <v>60</v>
      </c>
      <c r="B75" s="35" t="s">
        <v>236</v>
      </c>
      <c r="C75" s="32" t="s">
        <v>76</v>
      </c>
      <c r="D75" s="34" t="s">
        <v>238</v>
      </c>
      <c r="E75" s="43">
        <v>120000</v>
      </c>
      <c r="F75" s="43">
        <v>815.11</v>
      </c>
      <c r="G75" s="43">
        <v>253</v>
      </c>
      <c r="H75" s="44"/>
    </row>
    <row r="76" s="12" customFormat="true" ht="26.1" customHeight="true" spans="1:8">
      <c r="A76" s="31">
        <f>MAX(A$6:A75)+1</f>
        <v>61</v>
      </c>
      <c r="B76" s="35" t="s">
        <v>239</v>
      </c>
      <c r="C76" s="30" t="s">
        <v>240</v>
      </c>
      <c r="D76" s="33" t="s">
        <v>241</v>
      </c>
      <c r="E76" s="43">
        <v>103801</v>
      </c>
      <c r="F76" s="43">
        <v>74944</v>
      </c>
      <c r="G76" s="43">
        <v>2600</v>
      </c>
      <c r="H76" s="44"/>
    </row>
    <row r="77" s="12" customFormat="true" ht="26.1" customHeight="true" spans="1:8">
      <c r="A77" s="31">
        <f>MAX(A$6:A76)+1</f>
        <v>62</v>
      </c>
      <c r="B77" s="35" t="s">
        <v>242</v>
      </c>
      <c r="C77" s="30" t="s">
        <v>68</v>
      </c>
      <c r="D77" s="34" t="s">
        <v>243</v>
      </c>
      <c r="E77" s="43">
        <v>97000</v>
      </c>
      <c r="F77" s="43">
        <v>8800</v>
      </c>
      <c r="G77" s="43">
        <v>1750</v>
      </c>
      <c r="H77" s="44"/>
    </row>
    <row r="78" s="12" customFormat="true" ht="28.8" customHeight="true" spans="1:8">
      <c r="A78" s="31">
        <f>MAX(A$6:A77)+1</f>
        <v>63</v>
      </c>
      <c r="B78" s="35" t="s">
        <v>239</v>
      </c>
      <c r="C78" s="30" t="s">
        <v>244</v>
      </c>
      <c r="D78" s="33" t="s">
        <v>245</v>
      </c>
      <c r="E78" s="43">
        <v>29126</v>
      </c>
      <c r="F78" s="43">
        <v>3600.8</v>
      </c>
      <c r="G78" s="43">
        <v>400</v>
      </c>
      <c r="H78" s="44"/>
    </row>
    <row r="79" s="12" customFormat="true" ht="34.8" customHeight="true" spans="1:8">
      <c r="A79" s="31">
        <f>MAX(A$6:A78)+1</f>
        <v>64</v>
      </c>
      <c r="B79" s="35" t="s">
        <v>239</v>
      </c>
      <c r="C79" s="30" t="s">
        <v>244</v>
      </c>
      <c r="D79" s="33" t="s">
        <v>246</v>
      </c>
      <c r="E79" s="43">
        <v>169529</v>
      </c>
      <c r="F79" s="43">
        <v>103319.8357</v>
      </c>
      <c r="G79" s="43">
        <v>2300</v>
      </c>
      <c r="H79" s="44"/>
    </row>
    <row r="80" s="12" customFormat="true" ht="30.6" customHeight="true" spans="1:8">
      <c r="A80" s="31">
        <f>MAX(A$6:A79)+1</f>
        <v>65</v>
      </c>
      <c r="B80" s="35" t="s">
        <v>242</v>
      </c>
      <c r="C80" s="30" t="s">
        <v>65</v>
      </c>
      <c r="D80" s="34" t="s">
        <v>247</v>
      </c>
      <c r="E80" s="43">
        <v>461262</v>
      </c>
      <c r="F80" s="43">
        <v>46132</v>
      </c>
      <c r="G80" s="43">
        <v>11200</v>
      </c>
      <c r="H80" s="44"/>
    </row>
    <row r="81" s="12" customFormat="true" ht="26.1" customHeight="true" spans="1:8">
      <c r="A81" s="31">
        <f>MAX(A$6:A80)+1</f>
        <v>66</v>
      </c>
      <c r="B81" s="35" t="s">
        <v>248</v>
      </c>
      <c r="C81" s="32" t="s">
        <v>150</v>
      </c>
      <c r="D81" s="34" t="s">
        <v>249</v>
      </c>
      <c r="E81" s="43">
        <v>100063</v>
      </c>
      <c r="F81" s="43">
        <v>0</v>
      </c>
      <c r="G81" s="43">
        <v>0</v>
      </c>
      <c r="H81" s="44"/>
    </row>
    <row r="82" s="12" customFormat="true" ht="37.8" customHeight="true" spans="1:8">
      <c r="A82" s="31">
        <f>MAX(A$6:A81)+1</f>
        <v>67</v>
      </c>
      <c r="B82" s="35" t="s">
        <v>248</v>
      </c>
      <c r="C82" s="30" t="s">
        <v>250</v>
      </c>
      <c r="D82" s="34" t="s">
        <v>251</v>
      </c>
      <c r="E82" s="43">
        <v>256492</v>
      </c>
      <c r="F82" s="43">
        <v>155733</v>
      </c>
      <c r="G82" s="43">
        <v>100</v>
      </c>
      <c r="H82" s="44"/>
    </row>
    <row r="83" s="12" customFormat="true" ht="30.6" customHeight="true" spans="1:8">
      <c r="A83" s="31">
        <f>MAX(A$6:A82)+1</f>
        <v>68</v>
      </c>
      <c r="B83" s="35" t="s">
        <v>248</v>
      </c>
      <c r="C83" s="30" t="s">
        <v>250</v>
      </c>
      <c r="D83" s="33" t="s">
        <v>252</v>
      </c>
      <c r="E83" s="43">
        <v>221867</v>
      </c>
      <c r="F83" s="43">
        <v>172887</v>
      </c>
      <c r="G83" s="43">
        <v>1291</v>
      </c>
      <c r="H83" s="44"/>
    </row>
    <row r="84" s="12" customFormat="true" ht="26.1" customHeight="true" spans="1:8">
      <c r="A84" s="35">
        <f>MAX(A$6:A83)+1</f>
        <v>69</v>
      </c>
      <c r="B84" s="35" t="s">
        <v>253</v>
      </c>
      <c r="C84" s="30" t="s">
        <v>250</v>
      </c>
      <c r="D84" s="33" t="s">
        <v>254</v>
      </c>
      <c r="E84" s="43">
        <v>26096</v>
      </c>
      <c r="F84" s="43">
        <v>16093</v>
      </c>
      <c r="G84" s="43">
        <v>2036</v>
      </c>
      <c r="H84" s="44"/>
    </row>
    <row r="85" s="12" customFormat="true" ht="26.1" customHeight="true" spans="1:8">
      <c r="A85" s="31"/>
      <c r="B85" s="35"/>
      <c r="C85" s="32" t="s">
        <v>83</v>
      </c>
      <c r="D85" s="33"/>
      <c r="E85" s="43">
        <v>14705</v>
      </c>
      <c r="F85" s="43">
        <v>13200</v>
      </c>
      <c r="G85" s="43">
        <v>400</v>
      </c>
      <c r="H85" s="44"/>
    </row>
    <row r="86" s="12" customFormat="true" ht="26.1" customHeight="true" spans="1:8">
      <c r="A86" s="31"/>
      <c r="B86" s="35"/>
      <c r="C86" s="30" t="s">
        <v>86</v>
      </c>
      <c r="D86" s="33"/>
      <c r="E86" s="43">
        <v>5090</v>
      </c>
      <c r="F86" s="43">
        <v>0</v>
      </c>
      <c r="G86" s="43">
        <v>400</v>
      </c>
      <c r="H86" s="44"/>
    </row>
    <row r="87" s="12" customFormat="true" ht="26.1" customHeight="true" spans="1:8">
      <c r="A87" s="31">
        <f>MAX(A$6:A86)+1</f>
        <v>70</v>
      </c>
      <c r="B87" s="35" t="s">
        <v>248</v>
      </c>
      <c r="C87" s="32" t="s">
        <v>82</v>
      </c>
      <c r="D87" s="34" t="s">
        <v>255</v>
      </c>
      <c r="E87" s="43">
        <v>58800</v>
      </c>
      <c r="F87" s="43">
        <v>0</v>
      </c>
      <c r="G87" s="43">
        <v>800</v>
      </c>
      <c r="H87" s="44"/>
    </row>
    <row r="88" s="12" customFormat="true" ht="26.1" customHeight="true" spans="1:8">
      <c r="A88" s="35">
        <f>MAX(A$6:A87)+1</f>
        <v>71</v>
      </c>
      <c r="B88" s="35" t="s">
        <v>248</v>
      </c>
      <c r="C88" s="32" t="s">
        <v>82</v>
      </c>
      <c r="D88" s="34" t="s">
        <v>256</v>
      </c>
      <c r="E88" s="43">
        <v>36116</v>
      </c>
      <c r="F88" s="43">
        <v>0</v>
      </c>
      <c r="G88" s="43">
        <v>10000</v>
      </c>
      <c r="H88" s="44"/>
    </row>
    <row r="89" s="12" customFormat="true" ht="26.1" customHeight="true" spans="1:8">
      <c r="A89" s="35"/>
      <c r="B89" s="35"/>
      <c r="C89" s="32"/>
      <c r="D89" s="33" t="s">
        <v>257</v>
      </c>
      <c r="E89" s="43">
        <v>126829</v>
      </c>
      <c r="F89" s="43">
        <v>0</v>
      </c>
      <c r="G89" s="43">
        <v>250</v>
      </c>
      <c r="H89" s="44"/>
    </row>
    <row r="90" s="12" customFormat="true" ht="26.1" customHeight="true" spans="1:8">
      <c r="A90" s="31">
        <f>MAX(A$6:A89)+1</f>
        <v>72</v>
      </c>
      <c r="B90" s="35" t="s">
        <v>248</v>
      </c>
      <c r="C90" s="30" t="s">
        <v>258</v>
      </c>
      <c r="D90" s="33" t="s">
        <v>259</v>
      </c>
      <c r="E90" s="43">
        <v>69723</v>
      </c>
      <c r="F90" s="43">
        <v>27248</v>
      </c>
      <c r="G90" s="43">
        <v>3500</v>
      </c>
      <c r="H90" s="44"/>
    </row>
    <row r="91" s="12" customFormat="true" ht="26.1" customHeight="true" spans="1:8">
      <c r="A91" s="31">
        <f>MAX(A$6:A90)+1</f>
        <v>73</v>
      </c>
      <c r="B91" s="35" t="s">
        <v>248</v>
      </c>
      <c r="C91" s="30" t="s">
        <v>260</v>
      </c>
      <c r="D91" s="33" t="s">
        <v>261</v>
      </c>
      <c r="E91" s="43">
        <v>99215</v>
      </c>
      <c r="F91" s="43">
        <v>64000</v>
      </c>
      <c r="G91" s="43">
        <v>1600</v>
      </c>
      <c r="H91" s="44"/>
    </row>
    <row r="92" s="12" customFormat="true" ht="26.1" customHeight="true" spans="1:8">
      <c r="A92" s="31">
        <f>MAX(A$6:A91)+1</f>
        <v>74</v>
      </c>
      <c r="B92" s="35" t="s">
        <v>248</v>
      </c>
      <c r="C92" s="30" t="s">
        <v>260</v>
      </c>
      <c r="D92" s="33" t="s">
        <v>262</v>
      </c>
      <c r="E92" s="43">
        <v>47410</v>
      </c>
      <c r="F92" s="43">
        <v>0</v>
      </c>
      <c r="G92" s="43">
        <v>600</v>
      </c>
      <c r="H92" s="44"/>
    </row>
    <row r="93" s="12" customFormat="true" ht="26.1" customHeight="true" spans="1:8">
      <c r="A93" s="31">
        <f>MAX(A$6:A92)+1</f>
        <v>75</v>
      </c>
      <c r="B93" s="35" t="s">
        <v>263</v>
      </c>
      <c r="C93" s="32" t="s">
        <v>150</v>
      </c>
      <c r="D93" s="33" t="s">
        <v>264</v>
      </c>
      <c r="E93" s="43">
        <v>82137</v>
      </c>
      <c r="F93" s="43">
        <v>80119</v>
      </c>
      <c r="G93" s="43">
        <v>333</v>
      </c>
      <c r="H93" s="44"/>
    </row>
    <row r="94" s="12" customFormat="true" ht="26.1" customHeight="true" spans="1:8">
      <c r="A94" s="31">
        <f>MAX(A$6:A93)+1</f>
        <v>76</v>
      </c>
      <c r="B94" s="35" t="s">
        <v>263</v>
      </c>
      <c r="C94" s="30" t="s">
        <v>265</v>
      </c>
      <c r="D94" s="33" t="s">
        <v>266</v>
      </c>
      <c r="E94" s="43">
        <v>359209</v>
      </c>
      <c r="F94" s="43">
        <v>237010</v>
      </c>
      <c r="G94" s="43">
        <v>9000</v>
      </c>
      <c r="H94" s="44"/>
    </row>
    <row r="95" s="12" customFormat="true" ht="26.1" customHeight="true" spans="1:8">
      <c r="A95" s="31">
        <f>MAX(A$6:A94)+1</f>
        <v>77</v>
      </c>
      <c r="B95" s="35" t="s">
        <v>263</v>
      </c>
      <c r="C95" s="30" t="s">
        <v>265</v>
      </c>
      <c r="D95" s="33" t="s">
        <v>267</v>
      </c>
      <c r="E95" s="43">
        <v>76000</v>
      </c>
      <c r="F95" s="43">
        <v>30441</v>
      </c>
      <c r="G95" s="43">
        <v>0</v>
      </c>
      <c r="H95" s="44"/>
    </row>
    <row r="96" s="12" customFormat="true" ht="26.1" customHeight="true" spans="1:8">
      <c r="A96" s="31">
        <f>MAX(A$6:A95)+1</f>
        <v>78</v>
      </c>
      <c r="B96" s="35" t="s">
        <v>263</v>
      </c>
      <c r="C96" s="30" t="s">
        <v>268</v>
      </c>
      <c r="D96" s="33" t="s">
        <v>269</v>
      </c>
      <c r="E96" s="43">
        <v>156750</v>
      </c>
      <c r="F96" s="43">
        <v>99300</v>
      </c>
      <c r="G96" s="43">
        <v>2300</v>
      </c>
      <c r="H96" s="44"/>
    </row>
    <row r="97" s="11" customFormat="true" ht="35" customHeight="true" spans="1:8">
      <c r="A97" s="35">
        <f>MAX(A$6:A96)+1</f>
        <v>79</v>
      </c>
      <c r="B97" s="35" t="s">
        <v>270</v>
      </c>
      <c r="C97" s="32" t="s">
        <v>90</v>
      </c>
      <c r="D97" s="33" t="s">
        <v>271</v>
      </c>
      <c r="E97" s="43">
        <v>12726</v>
      </c>
      <c r="F97" s="43">
        <v>5004</v>
      </c>
      <c r="G97" s="43">
        <v>222</v>
      </c>
      <c r="H97" s="44"/>
    </row>
    <row r="98" s="12" customFormat="true" ht="35" customHeight="true" spans="1:8">
      <c r="A98" s="35"/>
      <c r="B98" s="35" t="s">
        <v>272</v>
      </c>
      <c r="C98" s="32" t="s">
        <v>150</v>
      </c>
      <c r="D98" s="33" t="s">
        <v>273</v>
      </c>
      <c r="E98" s="43">
        <v>35680</v>
      </c>
      <c r="F98" s="43">
        <v>13200</v>
      </c>
      <c r="G98" s="43">
        <v>335</v>
      </c>
      <c r="H98" s="44"/>
    </row>
    <row r="99" s="12" customFormat="true" ht="26.1" customHeight="true" spans="1:8">
      <c r="A99" s="31">
        <f>MAX(A$6:A98)+1</f>
        <v>80</v>
      </c>
      <c r="B99" s="35" t="s">
        <v>272</v>
      </c>
      <c r="C99" s="32" t="s">
        <v>150</v>
      </c>
      <c r="D99" s="33" t="s">
        <v>274</v>
      </c>
      <c r="E99" s="43">
        <v>138012</v>
      </c>
      <c r="F99" s="43">
        <v>130944</v>
      </c>
      <c r="G99" s="43">
        <v>3181</v>
      </c>
      <c r="H99" s="44"/>
    </row>
    <row r="100" s="12" customFormat="true" ht="26.1" customHeight="true" spans="1:8">
      <c r="A100" s="31">
        <f>MAX(A$6:A99)+1</f>
        <v>81</v>
      </c>
      <c r="B100" s="35" t="s">
        <v>272</v>
      </c>
      <c r="C100" s="32" t="s">
        <v>150</v>
      </c>
      <c r="D100" s="33" t="s">
        <v>275</v>
      </c>
      <c r="E100" s="43">
        <v>139400</v>
      </c>
      <c r="F100" s="43">
        <v>71500</v>
      </c>
      <c r="G100" s="43">
        <v>0</v>
      </c>
      <c r="H100" s="44"/>
    </row>
    <row r="101" s="12" customFormat="true" ht="26.1" customHeight="true" spans="1:8">
      <c r="A101" s="31">
        <f>MAX(A$6:A100)+1</f>
        <v>82</v>
      </c>
      <c r="B101" s="35" t="s">
        <v>272</v>
      </c>
      <c r="C101" s="32" t="s">
        <v>150</v>
      </c>
      <c r="D101" s="34" t="s">
        <v>276</v>
      </c>
      <c r="E101" s="43">
        <v>34232</v>
      </c>
      <c r="F101" s="43">
        <v>0</v>
      </c>
      <c r="G101" s="43">
        <v>1200</v>
      </c>
      <c r="H101" s="44"/>
    </row>
    <row r="102" s="12" customFormat="true" ht="26.1" customHeight="true" spans="1:8">
      <c r="A102" s="31">
        <f>MAX(A$6:A101)+1</f>
        <v>83</v>
      </c>
      <c r="B102" s="35" t="s">
        <v>272</v>
      </c>
      <c r="C102" s="30" t="s">
        <v>277</v>
      </c>
      <c r="D102" s="33" t="s">
        <v>278</v>
      </c>
      <c r="E102" s="43">
        <v>94806</v>
      </c>
      <c r="F102" s="43">
        <v>91700</v>
      </c>
      <c r="G102" s="43">
        <v>660</v>
      </c>
      <c r="H102" s="47"/>
    </row>
    <row r="103" s="12" customFormat="true" ht="31.5" customHeight="true" spans="1:8">
      <c r="A103" s="31">
        <f>MAX(A$6:A102)+1</f>
        <v>84</v>
      </c>
      <c r="B103" s="35" t="s">
        <v>272</v>
      </c>
      <c r="C103" s="30" t="s">
        <v>277</v>
      </c>
      <c r="D103" s="33" t="s">
        <v>279</v>
      </c>
      <c r="E103" s="43">
        <v>235122</v>
      </c>
      <c r="F103" s="43">
        <v>46788</v>
      </c>
      <c r="G103" s="43">
        <v>880</v>
      </c>
      <c r="H103" s="44"/>
    </row>
    <row r="104" s="12" customFormat="true" ht="31.5" customHeight="true" spans="1:8">
      <c r="A104" s="31">
        <f>MAX(A$6:A103)+1</f>
        <v>85</v>
      </c>
      <c r="B104" s="35" t="s">
        <v>272</v>
      </c>
      <c r="C104" s="30" t="s">
        <v>277</v>
      </c>
      <c r="D104" s="33" t="s">
        <v>280</v>
      </c>
      <c r="E104" s="43">
        <v>40602</v>
      </c>
      <c r="F104" s="43">
        <v>0</v>
      </c>
      <c r="G104" s="43">
        <v>1200</v>
      </c>
      <c r="H104" s="44"/>
    </row>
    <row r="105" s="12" customFormat="true" ht="31.5" customHeight="true" spans="1:8">
      <c r="A105" s="31">
        <f>MAX(A$6:A104)+1</f>
        <v>86</v>
      </c>
      <c r="B105" s="35" t="s">
        <v>272</v>
      </c>
      <c r="C105" s="32" t="s">
        <v>103</v>
      </c>
      <c r="D105" s="34" t="s">
        <v>281</v>
      </c>
      <c r="E105" s="43">
        <v>110632</v>
      </c>
      <c r="F105" s="43">
        <v>6235</v>
      </c>
      <c r="G105" s="43">
        <v>2883</v>
      </c>
      <c r="H105" s="44"/>
    </row>
    <row r="106" s="12" customFormat="true" ht="25" customHeight="true" spans="1:8">
      <c r="A106" s="31">
        <f>MAX(A$6:A105)+1</f>
        <v>87</v>
      </c>
      <c r="B106" s="35" t="s">
        <v>272</v>
      </c>
      <c r="C106" s="32" t="s">
        <v>105</v>
      </c>
      <c r="D106" s="34" t="s">
        <v>282</v>
      </c>
      <c r="E106" s="43">
        <v>52000</v>
      </c>
      <c r="F106" s="43">
        <v>35000</v>
      </c>
      <c r="G106" s="43">
        <v>0</v>
      </c>
      <c r="H106" s="44"/>
    </row>
    <row r="107" s="12" customFormat="true" ht="26.1" customHeight="true" spans="1:8">
      <c r="A107" s="31">
        <f>MAX(A$6:A106)+1</f>
        <v>88</v>
      </c>
      <c r="B107" s="35" t="s">
        <v>272</v>
      </c>
      <c r="C107" s="30" t="s">
        <v>283</v>
      </c>
      <c r="D107" s="33" t="s">
        <v>284</v>
      </c>
      <c r="E107" s="43">
        <v>223226</v>
      </c>
      <c r="F107" s="43">
        <v>206310</v>
      </c>
      <c r="G107" s="43">
        <v>2676</v>
      </c>
      <c r="H107" s="44"/>
    </row>
    <row r="108" s="12" customFormat="true" ht="26.1" customHeight="true" spans="1:8">
      <c r="A108" s="31">
        <f>MAX(A$6:A107)+1</f>
        <v>89</v>
      </c>
      <c r="B108" s="35" t="s">
        <v>272</v>
      </c>
      <c r="C108" s="30" t="s">
        <v>285</v>
      </c>
      <c r="D108" s="33" t="s">
        <v>286</v>
      </c>
      <c r="E108" s="43">
        <v>34460</v>
      </c>
      <c r="F108" s="43">
        <v>26100</v>
      </c>
      <c r="G108" s="43">
        <v>850</v>
      </c>
      <c r="H108" s="44"/>
    </row>
    <row r="109" s="12" customFormat="true" ht="26.1" customHeight="true" spans="1:8">
      <c r="A109" s="31">
        <f>MAX(A$6:A108)+1</f>
        <v>90</v>
      </c>
      <c r="B109" s="35" t="s">
        <v>272</v>
      </c>
      <c r="C109" s="30" t="s">
        <v>287</v>
      </c>
      <c r="D109" s="33" t="s">
        <v>288</v>
      </c>
      <c r="E109" s="43">
        <v>455448</v>
      </c>
      <c r="F109" s="43">
        <v>174500</v>
      </c>
      <c r="G109" s="43">
        <v>10000</v>
      </c>
      <c r="H109" s="44"/>
    </row>
    <row r="110" s="12" customFormat="true" ht="25" customHeight="true" spans="1:8">
      <c r="A110" s="35">
        <f>MAX(A$6:A109)+1</f>
        <v>91</v>
      </c>
      <c r="B110" s="31" t="s">
        <v>289</v>
      </c>
      <c r="C110" s="32" t="s">
        <v>150</v>
      </c>
      <c r="D110" s="33" t="s">
        <v>290</v>
      </c>
      <c r="E110" s="43">
        <v>71562</v>
      </c>
      <c r="F110" s="43">
        <v>39319</v>
      </c>
      <c r="G110" s="43">
        <v>441</v>
      </c>
      <c r="H110" s="44"/>
    </row>
    <row r="111" s="12" customFormat="true" ht="25" customHeight="true" spans="1:8">
      <c r="A111" s="31"/>
      <c r="B111" s="31"/>
      <c r="C111" s="30" t="s">
        <v>291</v>
      </c>
      <c r="D111" s="33"/>
      <c r="E111" s="43">
        <v>23650</v>
      </c>
      <c r="F111" s="43">
        <v>20000</v>
      </c>
      <c r="G111" s="43">
        <v>2200</v>
      </c>
      <c r="H111" s="44"/>
    </row>
    <row r="112" s="12" customFormat="true" ht="25" customHeight="true" spans="1:8">
      <c r="A112" s="31"/>
      <c r="B112" s="31"/>
      <c r="C112" s="30" t="s">
        <v>292</v>
      </c>
      <c r="D112" s="33"/>
      <c r="E112" s="43">
        <v>12703</v>
      </c>
      <c r="F112" s="43">
        <v>11008</v>
      </c>
      <c r="G112" s="43">
        <v>543</v>
      </c>
      <c r="H112" s="44"/>
    </row>
    <row r="113" s="12" customFormat="true" ht="25" customHeight="true" spans="1:8">
      <c r="A113" s="31">
        <f>MAX(A$6:A112)+1</f>
        <v>92</v>
      </c>
      <c r="B113" s="35" t="s">
        <v>293</v>
      </c>
      <c r="C113" s="30" t="s">
        <v>291</v>
      </c>
      <c r="D113" s="33" t="s">
        <v>294</v>
      </c>
      <c r="E113" s="43">
        <v>66107</v>
      </c>
      <c r="F113" s="43">
        <v>43061.73</v>
      </c>
      <c r="G113" s="43">
        <v>650</v>
      </c>
      <c r="H113" s="44"/>
    </row>
    <row r="114" s="12" customFormat="true" ht="25" customHeight="true" spans="1:8">
      <c r="A114" s="31"/>
      <c r="B114" s="35"/>
      <c r="C114" s="30" t="s">
        <v>292</v>
      </c>
      <c r="D114" s="33"/>
      <c r="E114" s="43">
        <v>41921</v>
      </c>
      <c r="F114" s="43">
        <v>37317</v>
      </c>
      <c r="G114" s="43">
        <v>395</v>
      </c>
      <c r="H114" s="44"/>
    </row>
    <row r="115" s="12" customFormat="true" ht="36" customHeight="true" spans="1:8">
      <c r="A115" s="31">
        <f>MAX(A$6:A113)+1</f>
        <v>93</v>
      </c>
      <c r="B115" s="35" t="s">
        <v>293</v>
      </c>
      <c r="C115" s="30" t="s">
        <v>291</v>
      </c>
      <c r="D115" s="33" t="s">
        <v>295</v>
      </c>
      <c r="E115" s="43">
        <v>90113</v>
      </c>
      <c r="F115" s="43">
        <v>40830</v>
      </c>
      <c r="G115" s="43">
        <v>6000</v>
      </c>
      <c r="H115" s="44"/>
    </row>
    <row r="116" s="12" customFormat="true" ht="25" customHeight="true" spans="1:8">
      <c r="A116" s="31">
        <f>MAX(A$6:A115)+1</f>
        <v>94</v>
      </c>
      <c r="B116" s="35" t="s">
        <v>289</v>
      </c>
      <c r="C116" s="30" t="s">
        <v>113</v>
      </c>
      <c r="D116" s="33" t="s">
        <v>296</v>
      </c>
      <c r="E116" s="43">
        <v>91333</v>
      </c>
      <c r="F116" s="43">
        <v>3000</v>
      </c>
      <c r="G116" s="43">
        <v>400</v>
      </c>
      <c r="H116" s="44"/>
    </row>
    <row r="117" s="12" customFormat="true" ht="25" customHeight="true" spans="1:8">
      <c r="A117" s="31">
        <f>MAX(A$6:A116)+1</f>
        <v>95</v>
      </c>
      <c r="B117" s="35" t="s">
        <v>293</v>
      </c>
      <c r="C117" s="32" t="s">
        <v>114</v>
      </c>
      <c r="D117" s="34" t="s">
        <v>297</v>
      </c>
      <c r="E117" s="43">
        <v>47885</v>
      </c>
      <c r="F117" s="43">
        <v>2000</v>
      </c>
      <c r="G117" s="43">
        <v>200</v>
      </c>
      <c r="H117" s="44"/>
    </row>
    <row r="118" s="12" customFormat="true" ht="26.1" customHeight="true" spans="1:8">
      <c r="A118" s="31">
        <f>MAX(A$6:A117)+1</f>
        <v>96</v>
      </c>
      <c r="B118" s="35" t="s">
        <v>298</v>
      </c>
      <c r="C118" s="32" t="s">
        <v>150</v>
      </c>
      <c r="D118" s="33" t="s">
        <v>299</v>
      </c>
      <c r="E118" s="43">
        <v>297443</v>
      </c>
      <c r="F118" s="43">
        <v>72915</v>
      </c>
      <c r="G118" s="43">
        <v>2244</v>
      </c>
      <c r="H118" s="44"/>
    </row>
    <row r="119" s="12" customFormat="true" ht="26.1" customHeight="true" spans="1:8">
      <c r="A119" s="31">
        <f>MAX(A$6:A118)+1</f>
        <v>97</v>
      </c>
      <c r="B119" s="35" t="s">
        <v>298</v>
      </c>
      <c r="C119" s="32" t="s">
        <v>150</v>
      </c>
      <c r="D119" s="33" t="s">
        <v>300</v>
      </c>
      <c r="E119" s="43">
        <v>374361</v>
      </c>
      <c r="F119" s="43">
        <v>321281.9</v>
      </c>
      <c r="G119" s="43">
        <v>4680</v>
      </c>
      <c r="H119" s="44"/>
    </row>
    <row r="120" s="12" customFormat="true" ht="26.1" customHeight="true" spans="1:8">
      <c r="A120" s="31">
        <f>MAX(A$6:A119)+1</f>
        <v>98</v>
      </c>
      <c r="B120" s="35" t="s">
        <v>298</v>
      </c>
      <c r="C120" s="30" t="s">
        <v>301</v>
      </c>
      <c r="D120" s="33" t="s">
        <v>302</v>
      </c>
      <c r="E120" s="43">
        <v>17336</v>
      </c>
      <c r="F120" s="43">
        <v>10100</v>
      </c>
      <c r="G120" s="43">
        <v>380</v>
      </c>
      <c r="H120" s="44"/>
    </row>
    <row r="121" s="12" customFormat="true" ht="26.1" customHeight="true" spans="1:8">
      <c r="A121" s="31">
        <f>MAX(A$6:A120)+1</f>
        <v>99</v>
      </c>
      <c r="B121" s="35" t="s">
        <v>298</v>
      </c>
      <c r="C121" s="30" t="s">
        <v>301</v>
      </c>
      <c r="D121" s="46" t="s">
        <v>303</v>
      </c>
      <c r="E121" s="43">
        <v>371812</v>
      </c>
      <c r="F121" s="43">
        <v>290674.7</v>
      </c>
      <c r="G121" s="43">
        <v>2249</v>
      </c>
      <c r="H121" s="44"/>
    </row>
    <row r="122" s="12" customFormat="true" ht="26.1" customHeight="true" spans="1:8">
      <c r="A122" s="31">
        <f>MAX(A$6:A121)+1</f>
        <v>100</v>
      </c>
      <c r="B122" s="35" t="s">
        <v>298</v>
      </c>
      <c r="C122" s="30" t="s">
        <v>301</v>
      </c>
      <c r="D122" s="33" t="s">
        <v>304</v>
      </c>
      <c r="E122" s="43">
        <v>8036</v>
      </c>
      <c r="F122" s="43">
        <v>5060</v>
      </c>
      <c r="G122" s="43">
        <v>280</v>
      </c>
      <c r="H122" s="44"/>
    </row>
    <row r="123" s="12" customFormat="true" ht="26.1" customHeight="true" spans="1:8">
      <c r="A123" s="31">
        <f>MAX(A$6:A122)+1</f>
        <v>101</v>
      </c>
      <c r="B123" s="35" t="s">
        <v>298</v>
      </c>
      <c r="C123" s="30" t="s">
        <v>305</v>
      </c>
      <c r="D123" s="33" t="s">
        <v>306</v>
      </c>
      <c r="E123" s="43">
        <v>210000</v>
      </c>
      <c r="F123" s="43">
        <v>64315.9673</v>
      </c>
      <c r="G123" s="43">
        <v>2668</v>
      </c>
      <c r="H123" s="44"/>
    </row>
    <row r="124" s="12" customFormat="true" ht="26.1" customHeight="true" spans="1:8">
      <c r="A124" s="31">
        <f>MAX(A$6:A123)+1</f>
        <v>102</v>
      </c>
      <c r="B124" s="35" t="s">
        <v>298</v>
      </c>
      <c r="C124" s="30" t="s">
        <v>307</v>
      </c>
      <c r="D124" s="33" t="s">
        <v>308</v>
      </c>
      <c r="E124" s="43">
        <v>99732</v>
      </c>
      <c r="F124" s="43">
        <v>35473</v>
      </c>
      <c r="G124" s="43">
        <v>1200</v>
      </c>
      <c r="H124" s="44"/>
    </row>
    <row r="125" s="12" customFormat="true" ht="26.1" customHeight="true" spans="1:8">
      <c r="A125" s="31">
        <f>MAX(A$6:A124)+1</f>
        <v>103</v>
      </c>
      <c r="B125" s="35" t="s">
        <v>298</v>
      </c>
      <c r="C125" s="30" t="s">
        <v>307</v>
      </c>
      <c r="D125" s="33" t="s">
        <v>309</v>
      </c>
      <c r="E125" s="43">
        <v>39852</v>
      </c>
      <c r="F125" s="43">
        <v>12950</v>
      </c>
      <c r="G125" s="43">
        <v>1500</v>
      </c>
      <c r="H125" s="44"/>
    </row>
    <row r="126" s="12" customFormat="true" ht="26.1" customHeight="true" spans="1:8">
      <c r="A126" s="31">
        <f>MAX(A$6:A125)+1</f>
        <v>104</v>
      </c>
      <c r="B126" s="35" t="s">
        <v>298</v>
      </c>
      <c r="C126" s="30" t="s">
        <v>310</v>
      </c>
      <c r="D126" s="33" t="s">
        <v>311</v>
      </c>
      <c r="E126" s="43">
        <v>385577</v>
      </c>
      <c r="F126" s="43">
        <v>60881.7</v>
      </c>
      <c r="G126" s="43">
        <v>1328</v>
      </c>
      <c r="H126" s="44"/>
    </row>
    <row r="127" s="12" customFormat="true" ht="26.1" customHeight="true" spans="1:8">
      <c r="A127" s="31">
        <f>MAX(A$6:A126)+1</f>
        <v>105</v>
      </c>
      <c r="B127" s="35" t="s">
        <v>298</v>
      </c>
      <c r="C127" s="30" t="s">
        <v>312</v>
      </c>
      <c r="D127" s="46" t="s">
        <v>313</v>
      </c>
      <c r="E127" s="43">
        <v>184321</v>
      </c>
      <c r="F127" s="43">
        <v>95521.5</v>
      </c>
      <c r="G127" s="43">
        <v>5599.5</v>
      </c>
      <c r="H127" s="44"/>
    </row>
    <row r="128" s="12" customFormat="true" ht="26.1" customHeight="true" spans="1:8">
      <c r="A128" s="31">
        <f>MAX(A$6:A127)+1</f>
        <v>106</v>
      </c>
      <c r="B128" s="35" t="s">
        <v>298</v>
      </c>
      <c r="C128" s="30" t="s">
        <v>312</v>
      </c>
      <c r="D128" s="33" t="s">
        <v>314</v>
      </c>
      <c r="E128" s="43">
        <v>115579</v>
      </c>
      <c r="F128" s="43">
        <v>25077</v>
      </c>
      <c r="G128" s="43">
        <v>3192</v>
      </c>
      <c r="H128" s="44"/>
    </row>
    <row r="129" s="12" customFormat="true" ht="26.1" customHeight="true" spans="1:8">
      <c r="A129" s="31">
        <f>MAX(A$6:A128)+1</f>
        <v>107</v>
      </c>
      <c r="B129" s="35" t="s">
        <v>298</v>
      </c>
      <c r="C129" s="30" t="s">
        <v>315</v>
      </c>
      <c r="D129" s="33" t="s">
        <v>316</v>
      </c>
      <c r="E129" s="43">
        <v>166414</v>
      </c>
      <c r="F129" s="43">
        <v>106853.64</v>
      </c>
      <c r="G129" s="43">
        <v>4169</v>
      </c>
      <c r="H129" s="44"/>
    </row>
    <row r="130" s="12" customFormat="true" ht="26.1" customHeight="true" spans="1:8">
      <c r="A130" s="31">
        <f>MAX(A$6:A129)+1</f>
        <v>108</v>
      </c>
      <c r="B130" s="35" t="s">
        <v>298</v>
      </c>
      <c r="C130" s="30" t="s">
        <v>315</v>
      </c>
      <c r="D130" s="34" t="s">
        <v>317</v>
      </c>
      <c r="E130" s="43">
        <v>39407</v>
      </c>
      <c r="F130" s="43">
        <v>10800</v>
      </c>
      <c r="G130" s="43">
        <v>2300</v>
      </c>
      <c r="H130" s="44"/>
    </row>
    <row r="131" s="12" customFormat="true" ht="26.1" customHeight="true" spans="1:8">
      <c r="A131" s="31">
        <f>MAX(A$6:A130)+1</f>
        <v>109</v>
      </c>
      <c r="B131" s="35" t="s">
        <v>298</v>
      </c>
      <c r="C131" s="30" t="s">
        <v>318</v>
      </c>
      <c r="D131" s="34" t="s">
        <v>319</v>
      </c>
      <c r="E131" s="43">
        <v>76236</v>
      </c>
      <c r="F131" s="43">
        <v>25207</v>
      </c>
      <c r="G131" s="43">
        <v>1691</v>
      </c>
      <c r="H131" s="44"/>
    </row>
    <row r="132" s="12" customFormat="true" ht="26.1" customHeight="true" spans="1:8">
      <c r="A132" s="31">
        <f>MAX(A$6:A131)+1</f>
        <v>110</v>
      </c>
      <c r="B132" s="35" t="s">
        <v>298</v>
      </c>
      <c r="C132" s="30" t="s">
        <v>320</v>
      </c>
      <c r="D132" s="33" t="s">
        <v>321</v>
      </c>
      <c r="E132" s="43">
        <v>119792</v>
      </c>
      <c r="F132" s="43">
        <v>27778</v>
      </c>
      <c r="G132" s="43">
        <v>5383</v>
      </c>
      <c r="H132" s="44"/>
    </row>
    <row r="133" s="12" customFormat="true" ht="26.1" customHeight="true" spans="1:8">
      <c r="A133" s="31">
        <f>MAX(A$6:A132)+1</f>
        <v>111</v>
      </c>
      <c r="B133" s="35" t="s">
        <v>298</v>
      </c>
      <c r="C133" s="30" t="s">
        <v>320</v>
      </c>
      <c r="D133" s="33" t="s">
        <v>322</v>
      </c>
      <c r="E133" s="43">
        <v>70000</v>
      </c>
      <c r="F133" s="43">
        <v>57016.9591</v>
      </c>
      <c r="G133" s="43">
        <v>640</v>
      </c>
      <c r="H133" s="44"/>
    </row>
    <row r="134" s="12" customFormat="true" ht="26.1" customHeight="true" spans="1:8">
      <c r="A134" s="31">
        <f>MAX(A$6:A133)+1</f>
        <v>112</v>
      </c>
      <c r="B134" s="35" t="s">
        <v>323</v>
      </c>
      <c r="C134" s="32" t="s">
        <v>150</v>
      </c>
      <c r="D134" s="33" t="s">
        <v>324</v>
      </c>
      <c r="E134" s="43">
        <v>70505</v>
      </c>
      <c r="F134" s="43">
        <v>48500</v>
      </c>
      <c r="G134" s="43">
        <v>2233</v>
      </c>
      <c r="H134" s="44"/>
    </row>
    <row r="135" s="12" customFormat="true" ht="26.1" customHeight="true" spans="1:8">
      <c r="A135" s="31">
        <f>MAX(A$6:A134)+1</f>
        <v>113</v>
      </c>
      <c r="B135" s="35" t="s">
        <v>323</v>
      </c>
      <c r="C135" s="32" t="s">
        <v>150</v>
      </c>
      <c r="D135" s="33" t="s">
        <v>325</v>
      </c>
      <c r="E135" s="43">
        <v>36623</v>
      </c>
      <c r="F135" s="43">
        <v>20000</v>
      </c>
      <c r="G135" s="43">
        <v>3648</v>
      </c>
      <c r="H135" s="44"/>
    </row>
    <row r="136" s="12" customFormat="true" ht="26.1" customHeight="true" spans="1:8">
      <c r="A136" s="31">
        <f>MAX(A$6:A135)+1</f>
        <v>114</v>
      </c>
      <c r="B136" s="35" t="s">
        <v>323</v>
      </c>
      <c r="C136" s="30" t="s">
        <v>326</v>
      </c>
      <c r="D136" s="34" t="s">
        <v>327</v>
      </c>
      <c r="E136" s="43">
        <v>76724</v>
      </c>
      <c r="F136" s="43">
        <v>58140</v>
      </c>
      <c r="G136" s="43">
        <v>980</v>
      </c>
      <c r="H136" s="44"/>
    </row>
    <row r="137" s="12" customFormat="true" ht="25" customHeight="true" spans="1:8">
      <c r="A137" s="31">
        <f>MAX(A$6:A136)+1</f>
        <v>115</v>
      </c>
      <c r="B137" s="35" t="s">
        <v>323</v>
      </c>
      <c r="C137" s="30" t="s">
        <v>326</v>
      </c>
      <c r="D137" s="33" t="s">
        <v>328</v>
      </c>
      <c r="E137" s="43">
        <v>44244</v>
      </c>
      <c r="F137" s="43">
        <v>8430</v>
      </c>
      <c r="G137" s="43">
        <v>580</v>
      </c>
      <c r="H137" s="44"/>
    </row>
    <row r="138" s="12" customFormat="true" ht="25" customHeight="true" spans="1:8">
      <c r="A138" s="31">
        <f>MAX(A$6:A137)+1</f>
        <v>116</v>
      </c>
      <c r="B138" s="35" t="s">
        <v>323</v>
      </c>
      <c r="C138" s="30" t="s">
        <v>329</v>
      </c>
      <c r="D138" s="33" t="s">
        <v>330</v>
      </c>
      <c r="E138" s="43">
        <v>145518</v>
      </c>
      <c r="F138" s="43">
        <v>42900</v>
      </c>
      <c r="G138" s="43">
        <v>6215</v>
      </c>
      <c r="H138" s="44"/>
    </row>
    <row r="139" s="12" customFormat="true" ht="25" customHeight="true" spans="1:8">
      <c r="A139" s="31">
        <f>MAX(A$6:A138)+1</f>
        <v>117</v>
      </c>
      <c r="B139" s="35" t="s">
        <v>323</v>
      </c>
      <c r="C139" s="30" t="s">
        <v>331</v>
      </c>
      <c r="D139" s="33" t="s">
        <v>332</v>
      </c>
      <c r="E139" s="43">
        <v>75000</v>
      </c>
      <c r="F139" s="43">
        <v>41631</v>
      </c>
      <c r="G139" s="43">
        <v>0</v>
      </c>
      <c r="H139" s="44"/>
    </row>
    <row r="140" s="12" customFormat="true" ht="25" customHeight="true" spans="1:8">
      <c r="A140" s="31">
        <f>MAX(A$6:A139)+1</f>
        <v>118</v>
      </c>
      <c r="B140" s="35" t="s">
        <v>323</v>
      </c>
      <c r="C140" s="30" t="s">
        <v>331</v>
      </c>
      <c r="D140" s="33" t="s">
        <v>333</v>
      </c>
      <c r="E140" s="43">
        <v>9324</v>
      </c>
      <c r="F140" s="43">
        <v>5000</v>
      </c>
      <c r="G140" s="43">
        <v>2000</v>
      </c>
      <c r="H140" s="44"/>
    </row>
    <row r="141" s="12" customFormat="true" ht="25" customHeight="true" spans="1:8">
      <c r="A141" s="31">
        <f>MAX(A$6:A140)+1</f>
        <v>119</v>
      </c>
      <c r="B141" s="35" t="s">
        <v>323</v>
      </c>
      <c r="C141" s="30" t="s">
        <v>334</v>
      </c>
      <c r="D141" s="33" t="s">
        <v>335</v>
      </c>
      <c r="E141" s="43">
        <v>191000</v>
      </c>
      <c r="F141" s="43">
        <v>104750</v>
      </c>
      <c r="G141" s="43">
        <v>6000</v>
      </c>
      <c r="H141" s="44"/>
    </row>
    <row r="142" s="12" customFormat="true" ht="25" customHeight="true" spans="1:8">
      <c r="A142" s="31">
        <f>MAX(A$6:A141)+1</f>
        <v>120</v>
      </c>
      <c r="B142" s="35" t="s">
        <v>323</v>
      </c>
      <c r="C142" s="30" t="s">
        <v>334</v>
      </c>
      <c r="D142" s="33" t="s">
        <v>336</v>
      </c>
      <c r="E142" s="43">
        <v>60878</v>
      </c>
      <c r="F142" s="43">
        <v>40620</v>
      </c>
      <c r="G142" s="43">
        <v>1500</v>
      </c>
      <c r="H142" s="44"/>
    </row>
    <row r="143" s="12" customFormat="true" ht="25" customHeight="true" spans="1:8">
      <c r="A143" s="31">
        <f>MAX(A$6:A142)+1</f>
        <v>121</v>
      </c>
      <c r="B143" s="35" t="s">
        <v>337</v>
      </c>
      <c r="C143" s="30" t="s">
        <v>134</v>
      </c>
      <c r="D143" s="33" t="s">
        <v>338</v>
      </c>
      <c r="E143" s="43">
        <v>51000</v>
      </c>
      <c r="F143" s="43">
        <v>0</v>
      </c>
      <c r="G143" s="43">
        <v>0</v>
      </c>
      <c r="H143" s="44"/>
    </row>
    <row r="144" s="12" customFormat="true" ht="25" customHeight="true" spans="1:8">
      <c r="A144" s="31">
        <f>MAX(A$6:A143)+1</f>
        <v>122</v>
      </c>
      <c r="B144" s="35" t="s">
        <v>323</v>
      </c>
      <c r="C144" s="30" t="s">
        <v>339</v>
      </c>
      <c r="D144" s="33" t="s">
        <v>340</v>
      </c>
      <c r="E144" s="43">
        <v>269292</v>
      </c>
      <c r="F144" s="43">
        <v>53898</v>
      </c>
      <c r="G144" s="43">
        <v>5460</v>
      </c>
      <c r="H144" s="44"/>
    </row>
    <row r="145" s="12" customFormat="true" ht="25" customHeight="true" spans="1:8">
      <c r="A145" s="31">
        <f>MAX(A$6:A144)+1</f>
        <v>123</v>
      </c>
      <c r="B145" s="35" t="s">
        <v>323</v>
      </c>
      <c r="C145" s="30" t="s">
        <v>339</v>
      </c>
      <c r="D145" s="33" t="s">
        <v>341</v>
      </c>
      <c r="E145" s="43">
        <v>54851</v>
      </c>
      <c r="F145" s="43">
        <v>29626</v>
      </c>
      <c r="G145" s="43">
        <v>1863</v>
      </c>
      <c r="H145" s="44"/>
    </row>
    <row r="146" s="12" customFormat="true" ht="25" customHeight="true" spans="1:8">
      <c r="A146" s="31">
        <f>MAX(A$6:A145)+1</f>
        <v>124</v>
      </c>
      <c r="B146" s="35" t="s">
        <v>323</v>
      </c>
      <c r="C146" s="30" t="s">
        <v>342</v>
      </c>
      <c r="D146" s="33" t="s">
        <v>343</v>
      </c>
      <c r="E146" s="43">
        <v>57426</v>
      </c>
      <c r="F146" s="43">
        <v>55776</v>
      </c>
      <c r="G146" s="43">
        <v>500</v>
      </c>
      <c r="H146" s="44"/>
    </row>
    <row r="147" s="12" customFormat="true" ht="25" customHeight="true" spans="1:8">
      <c r="A147" s="31">
        <f>MAX(A$6:A146)+1</f>
        <v>125</v>
      </c>
      <c r="B147" s="35" t="s">
        <v>337</v>
      </c>
      <c r="C147" s="30" t="s">
        <v>137</v>
      </c>
      <c r="D147" s="33" t="s">
        <v>344</v>
      </c>
      <c r="E147" s="43">
        <v>286600</v>
      </c>
      <c r="F147" s="43">
        <v>0</v>
      </c>
      <c r="G147" s="43">
        <v>1362</v>
      </c>
      <c r="H147" s="44"/>
    </row>
    <row r="148" s="12" customFormat="true" ht="25" customHeight="true" spans="1:8">
      <c r="A148" s="31">
        <f>MAX(A$6:A147)+1</f>
        <v>126</v>
      </c>
      <c r="B148" s="35" t="s">
        <v>323</v>
      </c>
      <c r="C148" s="30" t="s">
        <v>345</v>
      </c>
      <c r="D148" s="33" t="s">
        <v>346</v>
      </c>
      <c r="E148" s="43">
        <v>57629</v>
      </c>
      <c r="F148" s="43">
        <v>54934</v>
      </c>
      <c r="G148" s="43">
        <v>650</v>
      </c>
      <c r="H148" s="44"/>
    </row>
    <row r="149" s="12" customFormat="true" ht="26.1" customHeight="true" spans="1:8">
      <c r="A149" s="31">
        <f>MAX(A$6:A148)+1</f>
        <v>127</v>
      </c>
      <c r="B149" s="35" t="s">
        <v>323</v>
      </c>
      <c r="C149" s="30" t="s">
        <v>345</v>
      </c>
      <c r="D149" s="34" t="s">
        <v>347</v>
      </c>
      <c r="E149" s="43">
        <v>42440</v>
      </c>
      <c r="F149" s="43">
        <v>18147</v>
      </c>
      <c r="G149" s="43">
        <v>1800</v>
      </c>
      <c r="H149" s="44"/>
    </row>
    <row r="150" s="12" customFormat="true" ht="26.1" customHeight="true" spans="1:8">
      <c r="A150" s="31">
        <f>MAX(A$6:A149)+1</f>
        <v>128</v>
      </c>
      <c r="B150" s="35" t="s">
        <v>323</v>
      </c>
      <c r="C150" s="30" t="s">
        <v>345</v>
      </c>
      <c r="D150" s="33" t="s">
        <v>348</v>
      </c>
      <c r="E150" s="43">
        <v>51300</v>
      </c>
      <c r="F150" s="43">
        <v>31676</v>
      </c>
      <c r="G150" s="43">
        <v>4800</v>
      </c>
      <c r="H150" s="44"/>
    </row>
    <row r="151" ht="26.1" customHeight="true" spans="1:8">
      <c r="A151" s="31">
        <f>MAX(A$6:A150)+1</f>
        <v>129</v>
      </c>
      <c r="B151" s="48" t="s">
        <v>349</v>
      </c>
      <c r="C151" s="30" t="s">
        <v>350</v>
      </c>
      <c r="D151" s="34" t="s">
        <v>351</v>
      </c>
      <c r="E151" s="43">
        <v>58801</v>
      </c>
      <c r="F151" s="43">
        <v>15136.3</v>
      </c>
      <c r="G151" s="43">
        <v>625</v>
      </c>
      <c r="H151" s="44"/>
    </row>
    <row r="152" s="12" customFormat="true" ht="26.1" customHeight="true" spans="1:8">
      <c r="A152" s="31">
        <f>MAX(A$6:A151)+1</f>
        <v>130</v>
      </c>
      <c r="B152" s="48" t="s">
        <v>349</v>
      </c>
      <c r="C152" s="30" t="s">
        <v>350</v>
      </c>
      <c r="D152" s="33" t="s">
        <v>352</v>
      </c>
      <c r="E152" s="43">
        <v>40017</v>
      </c>
      <c r="F152" s="43">
        <v>0</v>
      </c>
      <c r="G152" s="43">
        <v>0</v>
      </c>
      <c r="H152" s="44"/>
    </row>
    <row r="153" s="12" customFormat="true" ht="25" customHeight="true" spans="1:7">
      <c r="A153" s="35"/>
      <c r="B153" s="35"/>
      <c r="C153" s="32" t="s">
        <v>353</v>
      </c>
      <c r="D153" s="34" t="s">
        <v>354</v>
      </c>
      <c r="E153" s="35"/>
      <c r="F153" s="35"/>
      <c r="G153" s="35">
        <v>4349</v>
      </c>
    </row>
    <row r="154" ht="30.6" customHeight="true" spans="1:7">
      <c r="A154" s="49"/>
      <c r="E154" s="50" t="s">
        <v>355</v>
      </c>
      <c r="F154" s="50"/>
      <c r="G154" s="50"/>
    </row>
  </sheetData>
  <mergeCells count="40">
    <mergeCell ref="A2:G2"/>
    <mergeCell ref="A6:D6"/>
    <mergeCell ref="E154:G154"/>
    <mergeCell ref="A4:A5"/>
    <mergeCell ref="A42:A44"/>
    <mergeCell ref="A47:A48"/>
    <mergeCell ref="A60:A61"/>
    <mergeCell ref="A62:A63"/>
    <mergeCell ref="A66:A69"/>
    <mergeCell ref="A71:A72"/>
    <mergeCell ref="A84:A86"/>
    <mergeCell ref="A88:A89"/>
    <mergeCell ref="A97:A98"/>
    <mergeCell ref="A110:A112"/>
    <mergeCell ref="A113:A114"/>
    <mergeCell ref="B4:B5"/>
    <mergeCell ref="B42:B43"/>
    <mergeCell ref="B47:B48"/>
    <mergeCell ref="B60:B61"/>
    <mergeCell ref="B62:B63"/>
    <mergeCell ref="B66:B69"/>
    <mergeCell ref="B71:B72"/>
    <mergeCell ref="B84:B86"/>
    <mergeCell ref="B88:B89"/>
    <mergeCell ref="B110:B112"/>
    <mergeCell ref="B113:B114"/>
    <mergeCell ref="C4:C5"/>
    <mergeCell ref="C88:C89"/>
    <mergeCell ref="D4:D5"/>
    <mergeCell ref="D42:D43"/>
    <mergeCell ref="D47:D48"/>
    <mergeCell ref="D60:D61"/>
    <mergeCell ref="D66:D69"/>
    <mergeCell ref="D71:D72"/>
    <mergeCell ref="D84:D86"/>
    <mergeCell ref="D110:D112"/>
    <mergeCell ref="D113:D114"/>
    <mergeCell ref="E4:E5"/>
    <mergeCell ref="F4:F5"/>
    <mergeCell ref="G4:G5"/>
  </mergeCells>
  <printOptions horizontalCentered="true"/>
  <pageMargins left="0.511805555555556" right="0.511805555555556" top="0.747916666666667" bottom="0.747916666666667" header="0.314583333333333" footer="0.314583333333333"/>
  <pageSetup paperSize="9" firstPageNumber="8" orientation="portrait" useFirstPageNumber="true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4.25"/>
  <cols>
    <col min="2" max="2" width="9.44166666666667" style="8" customWidth="true"/>
    <col min="3" max="3" width="11.6666666666667" customWidth="true"/>
  </cols>
  <sheetData>
    <row r="1" spans="1:12">
      <c r="A1" t="s">
        <v>356</v>
      </c>
      <c r="B1" s="8" t="s">
        <v>357</v>
      </c>
      <c r="C1" s="9" t="s">
        <v>358</v>
      </c>
      <c r="F1" t="s">
        <v>356</v>
      </c>
      <c r="G1" t="s">
        <v>359</v>
      </c>
      <c r="H1" t="s">
        <v>360</v>
      </c>
      <c r="I1" t="s">
        <v>361</v>
      </c>
      <c r="J1" t="s">
        <v>362</v>
      </c>
      <c r="K1" s="9" t="s">
        <v>363</v>
      </c>
      <c r="L1" s="9" t="s">
        <v>364</v>
      </c>
    </row>
    <row r="2" spans="1:12">
      <c r="A2" t="s">
        <v>76</v>
      </c>
      <c r="B2" s="8">
        <v>51392.08</v>
      </c>
      <c r="C2" s="10">
        <f>B2/10000</f>
        <v>5.139208</v>
      </c>
      <c r="F2" t="s">
        <v>128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56</v>
      </c>
      <c r="B3" s="8">
        <v>55675</v>
      </c>
      <c r="C3" s="10">
        <f t="shared" ref="C3:C66" si="0">B3/10000</f>
        <v>5.5675</v>
      </c>
      <c r="F3" t="s">
        <v>135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106</v>
      </c>
      <c r="B4" s="8">
        <v>64917</v>
      </c>
      <c r="C4" s="10">
        <f t="shared" si="0"/>
        <v>6.4917</v>
      </c>
      <c r="F4" t="s">
        <v>138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29</v>
      </c>
      <c r="B5" s="8">
        <v>52679</v>
      </c>
      <c r="C5" s="10">
        <f t="shared" si="0"/>
        <v>5.2679</v>
      </c>
      <c r="F5" t="s">
        <v>130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113</v>
      </c>
      <c r="B6" s="8">
        <v>51014.7</v>
      </c>
      <c r="C6" s="10">
        <f t="shared" si="0"/>
        <v>5.10147</v>
      </c>
      <c r="F6" t="s">
        <v>131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75</v>
      </c>
      <c r="B7" s="8">
        <v>69705.8</v>
      </c>
      <c r="C7" s="10">
        <f t="shared" si="0"/>
        <v>6.97058</v>
      </c>
      <c r="F7" t="s">
        <v>132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111</v>
      </c>
      <c r="B8" s="8">
        <v>56984</v>
      </c>
      <c r="C8" s="10">
        <f t="shared" si="0"/>
        <v>5.6984</v>
      </c>
      <c r="F8" t="s">
        <v>134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93</v>
      </c>
      <c r="B9" s="8">
        <v>37799</v>
      </c>
      <c r="C9" s="10">
        <f t="shared" si="0"/>
        <v>3.7799</v>
      </c>
      <c r="F9" t="s">
        <v>137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51</v>
      </c>
      <c r="B10" s="8">
        <v>6374.48</v>
      </c>
      <c r="C10" s="10">
        <f t="shared" si="0"/>
        <v>0.637448</v>
      </c>
      <c r="F10" t="s">
        <v>136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25</v>
      </c>
      <c r="B11" s="8">
        <v>142433</v>
      </c>
      <c r="C11" s="10">
        <f t="shared" si="0"/>
        <v>14.2433</v>
      </c>
      <c r="F11" t="s">
        <v>133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65</v>
      </c>
      <c r="B12" s="8">
        <v>48888</v>
      </c>
      <c r="C12" s="10">
        <f t="shared" si="0"/>
        <v>4.8888</v>
      </c>
      <c r="F12" t="s">
        <v>88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69</v>
      </c>
      <c r="B13" s="8">
        <v>57783.9768</v>
      </c>
      <c r="C13" s="10">
        <f t="shared" si="0"/>
        <v>5.77839768</v>
      </c>
      <c r="F13" t="s">
        <v>93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22</v>
      </c>
      <c r="B14" s="8">
        <v>141831</v>
      </c>
      <c r="C14" s="10">
        <f t="shared" si="0"/>
        <v>14.1831</v>
      </c>
      <c r="F14" t="s">
        <v>91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72</v>
      </c>
      <c r="B15" s="8">
        <v>99810</v>
      </c>
      <c r="C15" s="10">
        <f t="shared" si="0"/>
        <v>9.981</v>
      </c>
      <c r="F15" t="s">
        <v>89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119</v>
      </c>
      <c r="B16" s="8">
        <v>83101.58</v>
      </c>
      <c r="C16" s="10">
        <f t="shared" si="0"/>
        <v>8.310158</v>
      </c>
      <c r="F16" t="s">
        <v>92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68</v>
      </c>
      <c r="B17" s="8">
        <v>83367.2</v>
      </c>
      <c r="C17" s="10">
        <f t="shared" si="0"/>
        <v>8.33672</v>
      </c>
      <c r="F17" t="s">
        <v>98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62</v>
      </c>
      <c r="B18" s="8">
        <v>276530.46</v>
      </c>
      <c r="C18" s="10">
        <f t="shared" si="0"/>
        <v>27.653046</v>
      </c>
      <c r="F18" t="s">
        <v>96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28</v>
      </c>
      <c r="B19" s="8">
        <v>71701.5</v>
      </c>
      <c r="C19" s="10">
        <f t="shared" si="0"/>
        <v>7.17015</v>
      </c>
      <c r="F19" t="s">
        <v>97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104</v>
      </c>
      <c r="B20" s="8">
        <v>88516.6</v>
      </c>
      <c r="C20" s="10">
        <f t="shared" si="0"/>
        <v>8.85166</v>
      </c>
      <c r="F20" t="s">
        <v>94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118</v>
      </c>
      <c r="B21" s="8">
        <v>14980.5</v>
      </c>
      <c r="C21" s="10">
        <f t="shared" si="0"/>
        <v>1.49805</v>
      </c>
      <c r="F21" t="s">
        <v>95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91</v>
      </c>
      <c r="B22" s="8">
        <v>33252.74</v>
      </c>
      <c r="C22" s="10">
        <f t="shared" si="0"/>
        <v>3.325274</v>
      </c>
      <c r="F22" t="s">
        <v>116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89</v>
      </c>
      <c r="B23" s="8">
        <v>24581.48</v>
      </c>
      <c r="C23" s="10">
        <f t="shared" si="0"/>
        <v>2.458148</v>
      </c>
      <c r="F23" t="s">
        <v>119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135</v>
      </c>
      <c r="B24" s="8">
        <v>53879.57</v>
      </c>
      <c r="C24" s="10">
        <f t="shared" si="0"/>
        <v>5.387957</v>
      </c>
      <c r="F24" t="s">
        <v>118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138</v>
      </c>
      <c r="B25" s="8">
        <v>40023.71</v>
      </c>
      <c r="C25" s="10">
        <f t="shared" si="0"/>
        <v>4.002371</v>
      </c>
      <c r="F25" t="s">
        <v>122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107</v>
      </c>
      <c r="B26" s="8">
        <v>137987.2</v>
      </c>
      <c r="C26" s="10">
        <f t="shared" si="0"/>
        <v>13.79872</v>
      </c>
      <c r="F26" t="s">
        <v>120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102</v>
      </c>
      <c r="B27" s="8">
        <v>41755</v>
      </c>
      <c r="C27" s="10">
        <f t="shared" si="0"/>
        <v>4.1755</v>
      </c>
      <c r="F27" t="s">
        <v>117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82</v>
      </c>
      <c r="B28" s="8">
        <v>37800</v>
      </c>
      <c r="C28" s="10">
        <f t="shared" si="0"/>
        <v>3.78</v>
      </c>
      <c r="F28" t="s">
        <v>125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92</v>
      </c>
      <c r="B29" s="8">
        <v>62790</v>
      </c>
      <c r="C29" s="10">
        <f t="shared" si="0"/>
        <v>6.279</v>
      </c>
      <c r="F29" t="s">
        <v>121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52</v>
      </c>
      <c r="B30" s="8">
        <v>75750</v>
      </c>
      <c r="C30" s="10">
        <f t="shared" si="0"/>
        <v>7.575</v>
      </c>
      <c r="F30" t="s">
        <v>126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129</v>
      </c>
      <c r="B31" s="8">
        <v>32574</v>
      </c>
      <c r="C31" s="10">
        <f t="shared" si="0"/>
        <v>3.2574</v>
      </c>
      <c r="F31" t="s">
        <v>123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130</v>
      </c>
      <c r="B32" s="8">
        <v>16499.5</v>
      </c>
      <c r="C32" s="10">
        <f t="shared" si="0"/>
        <v>1.64995</v>
      </c>
      <c r="F32" t="s">
        <v>109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27</v>
      </c>
      <c r="B33" s="8">
        <v>130497.84</v>
      </c>
      <c r="C33" s="10">
        <f t="shared" si="0"/>
        <v>13.049784</v>
      </c>
      <c r="F33" t="s">
        <v>113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122</v>
      </c>
      <c r="B34" s="8">
        <v>70620.49</v>
      </c>
      <c r="C34" s="10">
        <f t="shared" si="0"/>
        <v>7.062049</v>
      </c>
      <c r="F34" t="s">
        <v>111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59</v>
      </c>
      <c r="B35" s="8">
        <v>7408.1795</v>
      </c>
      <c r="C35" s="10">
        <f t="shared" si="0"/>
        <v>0.74081795</v>
      </c>
      <c r="F35" t="s">
        <v>112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131</v>
      </c>
      <c r="B36" s="8">
        <v>42279.4</v>
      </c>
      <c r="C36" s="10">
        <f t="shared" si="0"/>
        <v>4.22794</v>
      </c>
      <c r="F36" t="s">
        <v>114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50</v>
      </c>
      <c r="B37" s="8">
        <v>26289.5</v>
      </c>
      <c r="C37" s="10">
        <f t="shared" si="0"/>
        <v>2.62895</v>
      </c>
      <c r="F37" t="s">
        <v>110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105</v>
      </c>
      <c r="B38" s="8">
        <v>56581.01</v>
      </c>
      <c r="C38" s="10">
        <f t="shared" si="0"/>
        <v>5.658101</v>
      </c>
      <c r="F38" t="s">
        <v>61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48</v>
      </c>
      <c r="B39" s="8">
        <v>48546.01</v>
      </c>
      <c r="C39" s="10">
        <f t="shared" si="0"/>
        <v>4.854601</v>
      </c>
      <c r="F39" t="s">
        <v>68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120</v>
      </c>
      <c r="B40" s="8">
        <v>14047</v>
      </c>
      <c r="C40" s="10">
        <f t="shared" si="0"/>
        <v>1.4047</v>
      </c>
      <c r="F40" t="s">
        <v>62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63</v>
      </c>
      <c r="B41" s="8">
        <v>10508.41</v>
      </c>
      <c r="C41" s="10">
        <f t="shared" si="0"/>
        <v>1.050841</v>
      </c>
      <c r="F41" t="s">
        <v>66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74</v>
      </c>
      <c r="B42" s="8">
        <v>59861.56</v>
      </c>
      <c r="C42" s="10">
        <f t="shared" si="0"/>
        <v>5.986156</v>
      </c>
      <c r="F42" t="s">
        <v>67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33</v>
      </c>
      <c r="B43" s="8">
        <v>970535</v>
      </c>
      <c r="C43" s="10">
        <f t="shared" si="0"/>
        <v>97.0535</v>
      </c>
      <c r="F43" t="s">
        <v>64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49</v>
      </c>
      <c r="B44" s="8">
        <v>115181</v>
      </c>
      <c r="C44" s="10">
        <f t="shared" si="0"/>
        <v>11.5181</v>
      </c>
      <c r="F44" t="s">
        <v>46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98</v>
      </c>
      <c r="B45" s="8">
        <v>87567</v>
      </c>
      <c r="C45" s="10">
        <f t="shared" si="0"/>
        <v>8.7567</v>
      </c>
      <c r="F45" t="s">
        <v>56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66</v>
      </c>
      <c r="B46" s="8">
        <v>18956.41</v>
      </c>
      <c r="C46" s="10">
        <f t="shared" si="0"/>
        <v>1.895641</v>
      </c>
      <c r="F46" t="s">
        <v>52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55</v>
      </c>
      <c r="B47" s="8">
        <v>148060.79</v>
      </c>
      <c r="C47" s="10">
        <f t="shared" si="0"/>
        <v>14.806079</v>
      </c>
      <c r="F47" t="s">
        <v>48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96</v>
      </c>
      <c r="B48" s="8">
        <v>24796</v>
      </c>
      <c r="C48" s="10">
        <f t="shared" si="0"/>
        <v>2.4796</v>
      </c>
      <c r="F48" t="s">
        <v>49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112</v>
      </c>
      <c r="B49" s="8">
        <v>41296</v>
      </c>
      <c r="C49" s="10">
        <f t="shared" si="0"/>
        <v>4.1296</v>
      </c>
      <c r="F49" t="s">
        <v>55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132</v>
      </c>
      <c r="B50" s="8">
        <v>59828.11</v>
      </c>
      <c r="C50" s="10">
        <f t="shared" si="0"/>
        <v>5.982811</v>
      </c>
      <c r="F50" t="s">
        <v>53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134</v>
      </c>
      <c r="B51" s="8">
        <v>50448.95</v>
      </c>
      <c r="C51" s="10">
        <f t="shared" si="0"/>
        <v>5.044895</v>
      </c>
      <c r="F51" t="s">
        <v>58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103</v>
      </c>
      <c r="B52" s="8">
        <v>41909.24</v>
      </c>
      <c r="C52" s="10">
        <f t="shared" si="0"/>
        <v>4.190924</v>
      </c>
      <c r="F52" t="s">
        <v>57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101</v>
      </c>
      <c r="B53" s="8">
        <v>55667</v>
      </c>
      <c r="C53" s="10">
        <f t="shared" si="0"/>
        <v>5.5667</v>
      </c>
      <c r="F53" t="s">
        <v>54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53</v>
      </c>
      <c r="B54" s="8">
        <v>41431.4</v>
      </c>
      <c r="C54" s="10">
        <f t="shared" si="0"/>
        <v>4.14314</v>
      </c>
      <c r="F54" t="s">
        <v>100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124</v>
      </c>
      <c r="B55" s="8">
        <v>28757.5</v>
      </c>
      <c r="C55" s="10">
        <f t="shared" si="0"/>
        <v>2.87575</v>
      </c>
      <c r="F55" t="s">
        <v>106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83</v>
      </c>
      <c r="B56" s="8">
        <v>64486</v>
      </c>
      <c r="C56" s="10">
        <f t="shared" si="0"/>
        <v>6.4486</v>
      </c>
      <c r="F56" t="s">
        <v>104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80</v>
      </c>
      <c r="B57" s="8">
        <v>10393</v>
      </c>
      <c r="C57" s="10">
        <f t="shared" si="0"/>
        <v>1.0393</v>
      </c>
      <c r="F57" t="s">
        <v>107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114</v>
      </c>
      <c r="B58" s="8">
        <v>6033.98</v>
      </c>
      <c r="C58" s="10">
        <f t="shared" si="0"/>
        <v>0.603398</v>
      </c>
      <c r="F58" t="s">
        <v>102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85</v>
      </c>
      <c r="B59" s="8">
        <v>46193.6</v>
      </c>
      <c r="C59" s="10">
        <f t="shared" si="0"/>
        <v>4.61936</v>
      </c>
      <c r="F59" t="s">
        <v>103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137</v>
      </c>
      <c r="B60" s="8">
        <v>40157.15</v>
      </c>
      <c r="C60" s="10">
        <f t="shared" si="0"/>
        <v>4.015715</v>
      </c>
      <c r="F60" t="s">
        <v>101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136</v>
      </c>
      <c r="B61" s="8">
        <v>29871</v>
      </c>
      <c r="C61" s="10">
        <f t="shared" si="0"/>
        <v>2.9871</v>
      </c>
      <c r="F61" t="s">
        <v>71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117</v>
      </c>
      <c r="B62" s="8">
        <v>101293.4</v>
      </c>
      <c r="C62" s="10">
        <f t="shared" si="0"/>
        <v>10.12934</v>
      </c>
      <c r="F62" t="s">
        <v>76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58</v>
      </c>
      <c r="B63" s="8">
        <v>32030</v>
      </c>
      <c r="C63" s="10">
        <f t="shared" si="0"/>
        <v>3.203</v>
      </c>
      <c r="F63" t="s">
        <v>75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125</v>
      </c>
      <c r="B64" s="8">
        <v>55541.58</v>
      </c>
      <c r="C64" s="10">
        <f t="shared" si="0"/>
        <v>5.554158</v>
      </c>
      <c r="F64" t="s">
        <v>72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26</v>
      </c>
      <c r="B65" s="8">
        <v>94022</v>
      </c>
      <c r="C65" s="10">
        <f t="shared" si="0"/>
        <v>9.4022</v>
      </c>
      <c r="F65" t="s">
        <v>74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67</v>
      </c>
      <c r="B66" s="8">
        <v>64943</v>
      </c>
      <c r="C66" s="10">
        <f t="shared" si="0"/>
        <v>6.4943</v>
      </c>
      <c r="F66" t="s">
        <v>73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121</v>
      </c>
      <c r="B67" s="8">
        <v>45975.77</v>
      </c>
      <c r="C67" s="10">
        <f t="shared" ref="C67:C86" si="3">B67/10000</f>
        <v>4.597577</v>
      </c>
      <c r="F67" t="s">
        <v>77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47</v>
      </c>
      <c r="B68" s="8">
        <v>132017.12</v>
      </c>
      <c r="C68" s="10">
        <f t="shared" si="3"/>
        <v>13.201712</v>
      </c>
      <c r="F68" t="s">
        <v>79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57</v>
      </c>
      <c r="B69" s="8">
        <v>30815</v>
      </c>
      <c r="C69" s="10">
        <f t="shared" si="3"/>
        <v>3.0815</v>
      </c>
      <c r="F69" t="s">
        <v>82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73</v>
      </c>
      <c r="B70" s="8">
        <v>19298.58</v>
      </c>
      <c r="C70" s="10">
        <f t="shared" si="3"/>
        <v>1.929858</v>
      </c>
      <c r="F70" t="s">
        <v>85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97</v>
      </c>
      <c r="B71" s="8">
        <v>31485.26</v>
      </c>
      <c r="C71" s="10">
        <f t="shared" si="3"/>
        <v>3.148526</v>
      </c>
      <c r="F71" t="s">
        <v>86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90</v>
      </c>
      <c r="B72" s="8">
        <v>51124.3</v>
      </c>
      <c r="C72" s="10">
        <f t="shared" si="3"/>
        <v>5.11243</v>
      </c>
      <c r="F72" t="s">
        <v>81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126</v>
      </c>
      <c r="B73" s="8">
        <v>42302</v>
      </c>
      <c r="C73" s="10">
        <f t="shared" si="3"/>
        <v>4.2302</v>
      </c>
      <c r="F73" t="s">
        <v>84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23</v>
      </c>
      <c r="B74" s="8">
        <v>70459.829</v>
      </c>
      <c r="C74" s="10">
        <f t="shared" si="3"/>
        <v>7.0459829</v>
      </c>
      <c r="F74" t="s">
        <v>21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86</v>
      </c>
      <c r="B75" s="8">
        <v>42646.37</v>
      </c>
      <c r="C75" s="10">
        <f t="shared" si="3"/>
        <v>4.264637</v>
      </c>
      <c r="F75" t="s">
        <v>29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64</v>
      </c>
      <c r="B76" s="8">
        <v>24034.74</v>
      </c>
      <c r="C76" s="10">
        <f t="shared" si="3"/>
        <v>2.403474</v>
      </c>
      <c r="F76" t="s">
        <v>25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94</v>
      </c>
      <c r="B77" s="8">
        <v>180766</v>
      </c>
      <c r="C77" s="10">
        <f t="shared" si="3"/>
        <v>18.0766</v>
      </c>
      <c r="F77" t="s">
        <v>22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54</v>
      </c>
      <c r="B78" s="8">
        <v>54012</v>
      </c>
      <c r="C78" s="10">
        <f t="shared" si="3"/>
        <v>5.4012</v>
      </c>
      <c r="F78" t="s">
        <v>28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95</v>
      </c>
      <c r="B79" s="8">
        <v>49272</v>
      </c>
      <c r="C79" s="10">
        <f t="shared" si="3"/>
        <v>4.9272</v>
      </c>
      <c r="F79" t="s">
        <v>27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24</v>
      </c>
      <c r="B80" s="8">
        <v>73451</v>
      </c>
      <c r="C80" s="10">
        <f t="shared" si="3"/>
        <v>7.3451</v>
      </c>
      <c r="F80" t="s">
        <v>26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123</v>
      </c>
      <c r="B81" s="8">
        <v>59118</v>
      </c>
      <c r="C81" s="10">
        <f t="shared" si="3"/>
        <v>5.9118</v>
      </c>
      <c r="F81" t="s">
        <v>23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81</v>
      </c>
      <c r="B82" s="8">
        <v>103818.94</v>
      </c>
      <c r="C82" s="10">
        <f t="shared" si="3"/>
        <v>10.381894</v>
      </c>
      <c r="F82" t="s">
        <v>24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133</v>
      </c>
      <c r="B83" s="8">
        <v>23402</v>
      </c>
      <c r="C83" s="10">
        <f t="shared" si="3"/>
        <v>2.3402</v>
      </c>
      <c r="F83" t="s">
        <v>17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77</v>
      </c>
      <c r="B84" s="8">
        <v>55371.97</v>
      </c>
      <c r="C84" s="10">
        <f t="shared" si="3"/>
        <v>5.537197</v>
      </c>
    </row>
    <row r="85" spans="1:3">
      <c r="A85" t="s">
        <v>110</v>
      </c>
      <c r="B85" s="8">
        <v>47029.85</v>
      </c>
      <c r="C85" s="10">
        <f t="shared" si="3"/>
        <v>4.702985</v>
      </c>
    </row>
    <row r="86" spans="1:3">
      <c r="A86" t="s">
        <v>84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4.25" outlineLevelCol="5"/>
  <sheetData>
    <row r="1" spans="1:6">
      <c r="A1" s="1" t="s">
        <v>21</v>
      </c>
      <c r="B1" s="2">
        <v>64.3</v>
      </c>
      <c r="C1" s="3">
        <f>B1*500/519.4</f>
        <v>61.8983442433577</v>
      </c>
      <c r="D1" s="3">
        <v>77.7075169</v>
      </c>
      <c r="E1" s="5">
        <v>1.20851503732504</v>
      </c>
      <c r="F1" s="6">
        <f>D1/C1</f>
        <v>1.25540542077325</v>
      </c>
    </row>
    <row r="2" spans="1:6">
      <c r="A2" s="1" t="s">
        <v>33</v>
      </c>
      <c r="B2" s="2">
        <v>85</v>
      </c>
      <c r="C2" s="3">
        <f t="shared" ref="C2:C11" si="0">B2*500/519.4</f>
        <v>81.82518290335</v>
      </c>
      <c r="D2" s="4">
        <v>97.05</v>
      </c>
      <c r="E2" s="5">
        <v>1.14176470588235</v>
      </c>
      <c r="F2" s="6">
        <f t="shared" ref="F2:F11" si="1">D2/C2</f>
        <v>1.18606517647059</v>
      </c>
    </row>
    <row r="3" spans="1:6">
      <c r="A3" s="1" t="s">
        <v>46</v>
      </c>
      <c r="B3" s="2">
        <v>65.7</v>
      </c>
      <c r="C3" s="3">
        <f t="shared" si="0"/>
        <v>63.2460531382364</v>
      </c>
      <c r="D3" s="4">
        <v>77.35903</v>
      </c>
      <c r="E3" s="5">
        <v>1.17745859969559</v>
      </c>
      <c r="F3" s="6">
        <f t="shared" si="1"/>
        <v>1.22314399336377</v>
      </c>
    </row>
    <row r="4" spans="1:6">
      <c r="A4" s="1" t="s">
        <v>61</v>
      </c>
      <c r="B4" s="2">
        <v>50.1</v>
      </c>
      <c r="C4" s="3">
        <f t="shared" si="0"/>
        <v>48.2287254524451</v>
      </c>
      <c r="D4" s="4">
        <v>58.50121968</v>
      </c>
      <c r="E4" s="7">
        <v>1.16768901556886</v>
      </c>
      <c r="F4" s="6">
        <f t="shared" si="1"/>
        <v>1.21299534937293</v>
      </c>
    </row>
    <row r="5" spans="1:6">
      <c r="A5" s="1" t="s">
        <v>71</v>
      </c>
      <c r="B5" s="2">
        <v>31.7</v>
      </c>
      <c r="C5" s="3">
        <f t="shared" si="0"/>
        <v>30.5159799768964</v>
      </c>
      <c r="D5" s="4">
        <v>35.543999</v>
      </c>
      <c r="E5" s="7">
        <v>1.12126179810726</v>
      </c>
      <c r="F5" s="6">
        <f t="shared" si="1"/>
        <v>1.16476675587382</v>
      </c>
    </row>
    <row r="6" spans="1:6">
      <c r="A6" s="1" t="s">
        <v>79</v>
      </c>
      <c r="B6" s="2">
        <v>31.3</v>
      </c>
      <c r="C6" s="3">
        <f t="shared" si="0"/>
        <v>30.1309202926454</v>
      </c>
      <c r="D6" s="4">
        <v>38.787549</v>
      </c>
      <c r="E6" s="7">
        <v>1.23921881789137</v>
      </c>
      <c r="F6" s="6">
        <f t="shared" si="1"/>
        <v>1.28730050802556</v>
      </c>
    </row>
    <row r="7" spans="1:6">
      <c r="A7" s="1" t="s">
        <v>88</v>
      </c>
      <c r="B7" s="2">
        <v>46.5</v>
      </c>
      <c r="C7" s="3">
        <f t="shared" si="0"/>
        <v>44.7631882941856</v>
      </c>
      <c r="D7" s="4">
        <v>58.343378</v>
      </c>
      <c r="E7" s="7">
        <v>1.25469630107527</v>
      </c>
      <c r="F7" s="6">
        <f t="shared" si="1"/>
        <v>1.30337851755699</v>
      </c>
    </row>
    <row r="8" spans="1:6">
      <c r="A8" s="1" t="s">
        <v>100</v>
      </c>
      <c r="B8" s="2">
        <v>44.4</v>
      </c>
      <c r="C8" s="3">
        <f t="shared" si="0"/>
        <v>42.7416249518675</v>
      </c>
      <c r="D8" s="4">
        <v>48.733305</v>
      </c>
      <c r="E8" s="7">
        <v>1.09759695945946</v>
      </c>
      <c r="F8" s="6">
        <f t="shared" si="1"/>
        <v>1.14018372148649</v>
      </c>
    </row>
    <row r="9" spans="1:6">
      <c r="A9" s="1" t="s">
        <v>109</v>
      </c>
      <c r="B9" s="2">
        <v>16.6</v>
      </c>
      <c r="C9" s="3">
        <f t="shared" si="0"/>
        <v>15.9799768964189</v>
      </c>
      <c r="D9" s="4">
        <v>20.235853</v>
      </c>
      <c r="E9" s="7">
        <v>1.21902728915663</v>
      </c>
      <c r="F9" s="6">
        <f t="shared" si="1"/>
        <v>1.2663255479759</v>
      </c>
    </row>
    <row r="10" spans="1:6">
      <c r="A10" s="1" t="s">
        <v>116</v>
      </c>
      <c r="B10" s="2">
        <v>47.9</v>
      </c>
      <c r="C10" s="3">
        <f t="shared" si="0"/>
        <v>46.1108971890643</v>
      </c>
      <c r="D10" s="4">
        <v>51.573782</v>
      </c>
      <c r="E10" s="7">
        <v>1.07669691022965</v>
      </c>
      <c r="F10" s="6">
        <f t="shared" si="1"/>
        <v>1.11847275034656</v>
      </c>
    </row>
    <row r="11" spans="1:6">
      <c r="A11" s="1" t="s">
        <v>128</v>
      </c>
      <c r="B11" s="2">
        <v>35.9</v>
      </c>
      <c r="C11" s="3">
        <f t="shared" si="0"/>
        <v>34.5591066615325</v>
      </c>
      <c r="D11" s="4">
        <v>38.896339</v>
      </c>
      <c r="E11" s="7">
        <v>1.08346348189415</v>
      </c>
      <c r="F11" s="6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投资计划执行情况 </vt:lpstr>
      <vt:lpstr>海塘安澜等重大水利项目投资 (总表)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dcterms:created xsi:type="dcterms:W3CDTF">2015-09-28T15:51:00Z</dcterms:created>
  <cp:lastPrinted>2021-08-14T20:30:00Z</cp:lastPrinted>
  <dcterms:modified xsi:type="dcterms:W3CDTF">2022-03-18T17:37:55Z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617AE4B17B1440E88F6608EA958B5C16</vt:lpwstr>
  </property>
</Properties>
</file>